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firstSheet="85" activeTab="93"/>
  </bookViews>
  <sheets>
    <sheet name="Дзер2" sheetId="1" r:id="rId1"/>
    <sheet name="Дзер12" sheetId="2" r:id="rId2"/>
    <sheet name="Дзер 17" sheetId="3" r:id="rId3"/>
    <sheet name="Дзер 19" sheetId="4" r:id="rId4"/>
    <sheet name="Дзер21" sheetId="5" r:id="rId5"/>
    <sheet name="Дзер23" sheetId="6" r:id="rId6"/>
    <sheet name="Дзер25" sheetId="7" r:id="rId7"/>
    <sheet name="Дзер27а" sheetId="8" r:id="rId8"/>
    <sheet name="Дзер28" sheetId="9" r:id="rId9"/>
    <sheet name="Дзер29" sheetId="10" r:id="rId10"/>
    <sheet name="Дзер32" sheetId="11" r:id="rId11"/>
    <sheet name="К-М15" sheetId="12" r:id="rId12"/>
    <sheet name="К-М15а" sheetId="13" r:id="rId13"/>
    <sheet name="К-М22" sheetId="14" r:id="rId14"/>
    <sheet name="Лен1а" sheetId="15" r:id="rId15"/>
    <sheet name="Лен1б" sheetId="16" r:id="rId16"/>
    <sheet name="Лен2" sheetId="17" r:id="rId17"/>
    <sheet name="Лен10" sheetId="18" r:id="rId18"/>
    <sheet name="Раб14" sheetId="19" r:id="rId19"/>
    <sheet name="Раб16" sheetId="20" r:id="rId20"/>
    <sheet name="Раб29" sheetId="21" r:id="rId21"/>
    <sheet name="Раб1" sheetId="22" r:id="rId22"/>
    <sheet name="Смир20" sheetId="23" r:id="rId23"/>
    <sheet name="Смир22" sheetId="24" r:id="rId24"/>
    <sheet name="Смир24" sheetId="25" r:id="rId25"/>
    <sheet name="Дал5-1" sheetId="26" r:id="rId26"/>
    <sheet name="Дал5-2" sheetId="27" r:id="rId27"/>
    <sheet name="Смир1-1" sheetId="28" r:id="rId28"/>
    <sheet name="Сми1-2" sheetId="29" r:id="rId29"/>
    <sheet name="Сми3" sheetId="30" r:id="rId30"/>
    <sheet name="Крф27" sheetId="31" r:id="rId31"/>
    <sheet name="Крф29" sheetId="32" r:id="rId32"/>
    <sheet name="Луг13" sheetId="33" r:id="rId33"/>
    <sheet name="Луг15" sheetId="34" r:id="rId34"/>
    <sheet name="Луг17" sheetId="35" r:id="rId35"/>
    <sheet name="Луг23" sheetId="36" r:id="rId36"/>
    <sheet name="сов2" sheetId="37" r:id="rId37"/>
    <sheet name="Сов4" sheetId="38" r:id="rId38"/>
    <sheet name="Сов27" sheetId="39" r:id="rId39"/>
    <sheet name="Сов 66а" sheetId="40" r:id="rId40"/>
    <sheet name="Сов71" sheetId="41" r:id="rId41"/>
    <sheet name="Цап5" sheetId="42" r:id="rId42"/>
    <sheet name="Цап6" sheetId="43" r:id="rId43"/>
    <sheet name="Цап7" sheetId="44" r:id="rId44"/>
    <sheet name="Цап10" sheetId="45" r:id="rId45"/>
    <sheet name="Цап16" sheetId="46" r:id="rId46"/>
    <sheet name="Цап17" sheetId="47" r:id="rId47"/>
    <sheet name="Цап18" sheetId="48" r:id="rId48"/>
    <sheet name="Абол33" sheetId="49" r:id="rId49"/>
    <sheet name="Аб35" sheetId="50" r:id="rId50"/>
    <sheet name="Аб37" sheetId="51" r:id="rId51"/>
    <sheet name="Кир22" sheetId="52" r:id="rId52"/>
    <sheet name="Кир51" sheetId="53" r:id="rId53"/>
    <sheet name="Кир71" sheetId="54" r:id="rId54"/>
    <sheet name="Кир75" sheetId="55" r:id="rId55"/>
    <sheet name="Кон4" sheetId="56" r:id="rId56"/>
    <sheet name="Кон33" sheetId="57" r:id="rId57"/>
    <sheet name="Кон35" sheetId="58" r:id="rId58"/>
    <sheet name="Кон45" sheetId="59" r:id="rId59"/>
    <sheet name="Лен8" sheetId="60" r:id="rId60"/>
    <sheet name="Лен9" sheetId="61" r:id="rId61"/>
    <sheet name="Лен12" sheetId="62" r:id="rId62"/>
    <sheet name="Лен 14а" sheetId="63" r:id="rId63"/>
    <sheet name="Лен 21" sheetId="64" r:id="rId64"/>
    <sheet name="Лен 34" sheetId="65" r:id="rId65"/>
    <sheet name="Лен37-2" sheetId="66" r:id="rId66"/>
    <sheet name="Лен38" sheetId="67" r:id="rId67"/>
    <sheet name="Прол23" sheetId="68" r:id="rId68"/>
    <sheet name="Строк3" sheetId="69" r:id="rId69"/>
    <sheet name="Тим1" sheetId="70" r:id="rId70"/>
    <sheet name="Тим2" sheetId="71" r:id="rId71"/>
    <sheet name="Тим2а" sheetId="72" r:id="rId72"/>
    <sheet name="Тим3" sheetId="73" r:id="rId73"/>
    <sheet name="Тим4а" sheetId="74" r:id="rId74"/>
    <sheet name="Тим6а" sheetId="75" r:id="rId75"/>
    <sheet name="Тим8а" sheetId="76" r:id="rId76"/>
    <sheet name="Тим10а" sheetId="77" r:id="rId77"/>
    <sheet name="Тим12а" sheetId="78" r:id="rId78"/>
    <sheet name="Чех4а" sheetId="79" r:id="rId79"/>
    <sheet name="Чех8" sheetId="80" r:id="rId80"/>
    <sheet name="Нов5" sheetId="81" r:id="rId81"/>
    <sheet name="Нов48" sheetId="82" r:id="rId82"/>
    <sheet name="Нов52" sheetId="83" r:id="rId83"/>
    <sheet name="Нов55" sheetId="84" r:id="rId84"/>
    <sheet name="Поч22" sheetId="85" r:id="rId85"/>
    <sheet name="Поч29" sheetId="86" r:id="rId86"/>
    <sheet name="Тым 1" sheetId="87" r:id="rId87"/>
    <sheet name="Учеб11" sheetId="88" r:id="rId88"/>
    <sheet name="Учеб32" sheetId="89" r:id="rId89"/>
    <sheet name="Н-Р1" sheetId="90" r:id="rId90"/>
    <sheet name="Н-Р5" sheetId="91" r:id="rId91"/>
    <sheet name="Н-О5" sheetId="92" r:id="rId92"/>
    <sheet name="Осоа3" sheetId="93" r:id="rId93"/>
    <sheet name="Осоа5" sheetId="94" r:id="rId94"/>
    <sheet name="Осоа11" sheetId="95" r:id="rId95"/>
    <sheet name="Осоа16" sheetId="96" r:id="rId96"/>
    <sheet name="Осоа17" sheetId="97" r:id="rId97"/>
    <sheet name="Н-П4" sheetId="98" r:id="rId98"/>
    <sheet name="Н-П8" sheetId="99" r:id="rId99"/>
    <sheet name="Шк.п." sheetId="100" r:id="rId100"/>
    <sheet name="Шк.п2" sheetId="101" r:id="rId101"/>
    <sheet name="Шк.п3" sheetId="102" r:id="rId102"/>
    <sheet name="Лист28" sheetId="103" r:id="rId103"/>
  </sheets>
  <definedNames/>
  <calcPr fullCalcOnLoad="1"/>
</workbook>
</file>

<file path=xl/sharedStrings.xml><?xml version="1.0" encoding="utf-8"?>
<sst xmlns="http://schemas.openxmlformats.org/spreadsheetml/2006/main" count="3808" uniqueCount="142">
  <si>
    <t>СМЕТА</t>
  </si>
  <si>
    <t xml:space="preserve">доходов и расходов по содержанию и текущему ремонту жилых помещений </t>
  </si>
  <si>
    <t>на 2015 год.</t>
  </si>
  <si>
    <r>
      <t>Цена руб/1 м</t>
    </r>
    <r>
      <rPr>
        <b/>
        <vertAlign val="superscript"/>
        <sz val="11"/>
        <color indexed="8"/>
        <rFont val="Calibri"/>
        <family val="2"/>
      </rPr>
      <t xml:space="preserve"> 2</t>
    </r>
  </si>
  <si>
    <t>м2</t>
  </si>
  <si>
    <r>
      <t>с 01.08.12г. - руб/м</t>
    </r>
    <r>
      <rPr>
        <b/>
        <vertAlign val="superscript"/>
        <sz val="11"/>
        <color indexed="8"/>
        <rFont val="Calibri"/>
        <family val="2"/>
      </rPr>
      <t>2</t>
    </r>
  </si>
  <si>
    <t>общая площадь  - м 2</t>
  </si>
  <si>
    <t>План на</t>
  </si>
  <si>
    <t>В том числе по кварталам</t>
  </si>
  <si>
    <t>2015г.</t>
  </si>
  <si>
    <t>I</t>
  </si>
  <si>
    <t>II</t>
  </si>
  <si>
    <t>III</t>
  </si>
  <si>
    <t>IV</t>
  </si>
  <si>
    <t xml:space="preserve">Платежи населения за  </t>
  </si>
  <si>
    <t>управление, содержание и</t>
  </si>
  <si>
    <t>текущий ремонт жилых</t>
  </si>
  <si>
    <t>помещений (по начислению)</t>
  </si>
  <si>
    <t>Р А С Х О Д Ы</t>
  </si>
  <si>
    <t>Содержание и текущий ремонт</t>
  </si>
  <si>
    <t>общего имущества в много-</t>
  </si>
  <si>
    <t>квартирном доме                всего:</t>
  </si>
  <si>
    <t>в том числе:</t>
  </si>
  <si>
    <t xml:space="preserve">содержание и текущий ремонт </t>
  </si>
  <si>
    <t xml:space="preserve">конструктивных элементов  </t>
  </si>
  <si>
    <t>Техническое обслуживание и текущий ремонт систем отопления</t>
  </si>
  <si>
    <t xml:space="preserve">Техническое обслуживание и ремонт систем электроснабжения   </t>
  </si>
  <si>
    <t>Техническое обслуживание и текущий ремонт систем водоснабжения</t>
  </si>
  <si>
    <t>Техническое обслуживание и текущий ремонт систем водоотведения</t>
  </si>
  <si>
    <t xml:space="preserve">Благоустройство и обеспечение санитарного состояния многоквартирного дома и придомовая территория </t>
  </si>
  <si>
    <t xml:space="preserve">Уборка придомовой территории  </t>
  </si>
  <si>
    <t>Уборка мест общего пользования   лестничные клетки</t>
  </si>
  <si>
    <t xml:space="preserve">Уборка подвальных помещений </t>
  </si>
  <si>
    <t>Сбор и вывоз</t>
  </si>
  <si>
    <t>Примечание: Срок выполнения данной сметы январь - декабрь 2015 года. Работа согласно перечня услуг и работ по содержанию и текущему ремонту имущества в многоквартирном доме.</t>
  </si>
  <si>
    <t>1,  1</t>
  </si>
  <si>
    <t>1,  2</t>
  </si>
  <si>
    <t>1,  3</t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</si>
  <si>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2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</si>
  <si>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12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</si>
  <si>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17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</si>
  <si>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19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</si>
  <si>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21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</si>
  <si>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23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</si>
  <si>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25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</si>
  <si>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27а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</si>
  <si>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29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</si>
  <si>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Дзержинского, 32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</si>
  <si>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Карла Маркса 15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</si>
  <si>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Карла Маркса 15а</t>
    </r>
  </si>
  <si>
    <r>
      <t xml:space="preserve">многоквартирном доме по адресу: </t>
    </r>
    <r>
      <rPr>
        <b/>
        <sz val="11"/>
        <color indexed="8"/>
        <rFont val="Calibri"/>
        <family val="2"/>
      </rPr>
      <t>ул. Карла Маркса 22</t>
    </r>
  </si>
  <si>
    <t>Ленина 1а</t>
  </si>
  <si>
    <t>Ленина 1б</t>
  </si>
  <si>
    <t>Ленина 2</t>
  </si>
  <si>
    <t>Ленина 10</t>
  </si>
  <si>
    <t>Рабочая 14</t>
  </si>
  <si>
    <t>Рабочая 16</t>
  </si>
  <si>
    <t>Рабочая 29</t>
  </si>
  <si>
    <t>пер. Рабочий 1</t>
  </si>
  <si>
    <t>Смирных 20</t>
  </si>
  <si>
    <t>Смирных 22</t>
  </si>
  <si>
    <t>Смирных 24</t>
  </si>
  <si>
    <t>Дальневосточная 5 кор. 1</t>
  </si>
  <si>
    <t>Дальневосточная 5 кор. 2</t>
  </si>
  <si>
    <t>Смирных1 кор. 1</t>
  </si>
  <si>
    <t>Смирных 1кор. 2</t>
  </si>
  <si>
    <t>Смирных 3</t>
  </si>
  <si>
    <t>Краснофлотская 27</t>
  </si>
  <si>
    <t>Краснофлотская 29</t>
  </si>
  <si>
    <t>Луговая 13</t>
  </si>
  <si>
    <t>Луговая 15</t>
  </si>
  <si>
    <t>Луговая 17</t>
  </si>
  <si>
    <t>Луговая 23</t>
  </si>
  <si>
    <t>пер. Советский 2</t>
  </si>
  <si>
    <t>пер. Советский 4</t>
  </si>
  <si>
    <t>Советская 27</t>
  </si>
  <si>
    <t>Советская 66а</t>
  </si>
  <si>
    <t>Советская 71</t>
  </si>
  <si>
    <t>Цапко 5</t>
  </si>
  <si>
    <t>Цапко 6</t>
  </si>
  <si>
    <t>Цапко 7</t>
  </si>
  <si>
    <t>Цапко10</t>
  </si>
  <si>
    <t>Цапко 16</t>
  </si>
  <si>
    <t>Цапко 17</t>
  </si>
  <si>
    <t>Цапко 18</t>
  </si>
  <si>
    <t>Аболтина 33</t>
  </si>
  <si>
    <t>Аболтина 35</t>
  </si>
  <si>
    <t>Аболтина 37</t>
  </si>
  <si>
    <t>Кирова 22</t>
  </si>
  <si>
    <t>Кирова 51</t>
  </si>
  <si>
    <t>Кирова 71</t>
  </si>
  <si>
    <t>Кирова 75</t>
  </si>
  <si>
    <t>Кондрашкина 4</t>
  </si>
  <si>
    <t>Кондрашкина 33</t>
  </si>
  <si>
    <t>Кондрашкина 35</t>
  </si>
  <si>
    <t>Кондрашкина 45</t>
  </si>
  <si>
    <t>Ленина 8</t>
  </si>
  <si>
    <t>Ленина 9</t>
  </si>
  <si>
    <t>Уборка подвальных помещений</t>
  </si>
  <si>
    <t>Ленина 12</t>
  </si>
  <si>
    <t>Ленина 14а</t>
  </si>
  <si>
    <t>Ленина 21</t>
  </si>
  <si>
    <t>Ленина 34</t>
  </si>
  <si>
    <t>Ленина 38</t>
  </si>
  <si>
    <t>пре. Пролетарский 23</t>
  </si>
  <si>
    <t>Строкова 3</t>
  </si>
  <si>
    <t>Дзержинского 28</t>
  </si>
  <si>
    <t>Ленина 37 кор. 2</t>
  </si>
  <si>
    <t>Тимирязева 1</t>
  </si>
  <si>
    <t>Тимирязева 2</t>
  </si>
  <si>
    <t>Тимирязева 2а</t>
  </si>
  <si>
    <t>Тимирязева 3</t>
  </si>
  <si>
    <t>Тимирязева 4а</t>
  </si>
  <si>
    <t>Тимирязева 6а</t>
  </si>
  <si>
    <t>Тимирязева 12а</t>
  </si>
  <si>
    <t>Тимирязева 10а</t>
  </si>
  <si>
    <t>Тимирязева 8а</t>
  </si>
  <si>
    <t>Чехова 4</t>
  </si>
  <si>
    <t>Чехова 8</t>
  </si>
  <si>
    <t>а</t>
  </si>
  <si>
    <t>Новая 5</t>
  </si>
  <si>
    <t>Новая 48</t>
  </si>
  <si>
    <t>Новая 52</t>
  </si>
  <si>
    <t>Новая 55</t>
  </si>
  <si>
    <t>Почтовая 22</t>
  </si>
  <si>
    <t>Почтовая 29</t>
  </si>
  <si>
    <t>пер. Тымовский</t>
  </si>
  <si>
    <t>Учебная 11</t>
  </si>
  <si>
    <t>Учебная 32</t>
  </si>
  <si>
    <t>Ново-Рыбная 1</t>
  </si>
  <si>
    <t>Ново-Рыбная 5</t>
  </si>
  <si>
    <t>Ново-Октябрьская 5</t>
  </si>
  <si>
    <t>Осоавиахимовская 3</t>
  </si>
  <si>
    <t>Осоавиахимовская 5</t>
  </si>
  <si>
    <t>Осоавиахимовская 11</t>
  </si>
  <si>
    <t>Осоавиахимовская 16</t>
  </si>
  <si>
    <t>Осоавиахимовская 17</t>
  </si>
  <si>
    <t>Ново-Портовая 4</t>
  </si>
  <si>
    <t>Ново-Портовая 8</t>
  </si>
  <si>
    <t>Школьная порта 1</t>
  </si>
  <si>
    <t>Школьная порта 2</t>
  </si>
  <si>
    <t>Школьная порта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</si>
</sst>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2" fillId="0" borderId="15" xfId="0" applyFont="1" applyBorder="1" applyAlignment="1">
      <alignment horizontal="right" vertical="center"/>
    </xf>
    <xf numFmtId="0" fontId="43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2" fillId="0" borderId="11" xfId="0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2" fontId="43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4">
      <selection activeCell="H24" sqref="H24"/>
    </sheetView>
  </sheetViews>
  <sheetFormatPr defaultColWidth="9.140625" defaultRowHeight="15"/>
  <cols>
    <col min="1" max="1" width="6.421875" style="0" customWidth="1"/>
    <col min="2" max="2" width="33.57421875" style="0" customWidth="1"/>
    <col min="3" max="3" width="9.421875" style="0" bestFit="1" customWidth="1"/>
    <col min="4" max="4" width="10.7109375" style="0" bestFit="1" customWidth="1"/>
    <col min="5" max="7" width="9.57421875" style="0" bestFit="1" customWidth="1"/>
  </cols>
  <sheetData>
    <row r="2" spans="3:8" ht="15">
      <c r="C2" s="54" t="s">
        <v>0</v>
      </c>
      <c r="D2" s="54"/>
      <c r="H2" s="2"/>
    </row>
    <row r="3" spans="2:8" ht="15">
      <c r="B3" s="64" t="s">
        <v>1</v>
      </c>
      <c r="C3" s="64"/>
      <c r="D3" s="64"/>
      <c r="E3" s="64"/>
      <c r="F3" s="64"/>
      <c r="G3" s="64"/>
      <c r="H3" s="2"/>
    </row>
    <row r="4" spans="2:8" ht="15">
      <c r="B4" s="64" t="s">
        <v>38</v>
      </c>
      <c r="C4" s="64"/>
      <c r="D4" s="64"/>
      <c r="E4" s="64"/>
      <c r="F4" s="64"/>
      <c r="G4" s="64"/>
      <c r="H4" s="2"/>
    </row>
    <row r="5" spans="3:8" ht="15">
      <c r="C5" s="54" t="s">
        <v>2</v>
      </c>
      <c r="D5" s="54"/>
      <c r="H5" s="2"/>
    </row>
    <row r="6" spans="5:8" ht="15">
      <c r="E6" s="65"/>
      <c r="F6" s="65"/>
      <c r="H6" s="2"/>
    </row>
    <row r="7" spans="5:8" ht="17.25">
      <c r="E7" s="54" t="s">
        <v>3</v>
      </c>
      <c r="F7" s="54"/>
      <c r="H7" s="2"/>
    </row>
    <row r="8" spans="3:8" ht="17.25">
      <c r="C8" s="1" t="s">
        <v>4</v>
      </c>
      <c r="E8" s="54" t="s">
        <v>5</v>
      </c>
      <c r="F8" s="54"/>
      <c r="G8" s="1">
        <v>32.95</v>
      </c>
      <c r="H8" s="2"/>
    </row>
    <row r="9" spans="2:8" ht="15">
      <c r="B9" s="3" t="s">
        <v>6</v>
      </c>
      <c r="C9" s="1">
        <v>1263</v>
      </c>
      <c r="H9" s="2"/>
    </row>
    <row r="10" ht="15.75" thickBot="1">
      <c r="H10" s="2"/>
    </row>
    <row r="11" spans="1:8" ht="15.75" thickBot="1">
      <c r="A11" s="14"/>
      <c r="B11" s="4"/>
      <c r="C11" s="5" t="s">
        <v>7</v>
      </c>
      <c r="D11" s="55" t="s">
        <v>8</v>
      </c>
      <c r="E11" s="56"/>
      <c r="F11" s="56"/>
      <c r="G11" s="57"/>
      <c r="H11" s="2"/>
    </row>
    <row r="12" spans="1:8" ht="15.75" thickBot="1">
      <c r="A12" s="15"/>
      <c r="B12" s="6"/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2"/>
    </row>
    <row r="13" spans="1:8" ht="15">
      <c r="A13" s="16"/>
      <c r="B13" s="8" t="s">
        <v>14</v>
      </c>
      <c r="C13" s="9"/>
      <c r="D13" s="9"/>
      <c r="E13" s="9"/>
      <c r="F13" s="9"/>
      <c r="G13" s="9"/>
      <c r="H13" s="2"/>
    </row>
    <row r="14" spans="1:8" ht="15">
      <c r="A14" s="17">
        <v>1</v>
      </c>
      <c r="B14" s="8" t="s">
        <v>15</v>
      </c>
      <c r="C14" s="10">
        <v>499390.2</v>
      </c>
      <c r="D14" s="10">
        <f>C14/4</f>
        <v>124847.55</v>
      </c>
      <c r="E14" s="10">
        <f>C14/4</f>
        <v>124847.55</v>
      </c>
      <c r="F14" s="10">
        <f>C14/4</f>
        <v>124847.55</v>
      </c>
      <c r="G14" s="10">
        <f>C14/4</f>
        <v>124847.55</v>
      </c>
      <c r="H14" s="2"/>
    </row>
    <row r="15" spans="1:8" ht="15">
      <c r="A15" s="16"/>
      <c r="B15" s="8" t="s">
        <v>16</v>
      </c>
      <c r="C15" s="10"/>
      <c r="D15" s="10"/>
      <c r="E15" s="10"/>
      <c r="F15" s="10"/>
      <c r="G15" s="10"/>
      <c r="H15" s="2"/>
    </row>
    <row r="16" spans="1:8" ht="15.75" thickBot="1">
      <c r="A16" s="18"/>
      <c r="B16" s="6" t="s">
        <v>17</v>
      </c>
      <c r="C16" s="11"/>
      <c r="D16" s="11"/>
      <c r="E16" s="11"/>
      <c r="F16" s="11"/>
      <c r="G16" s="11"/>
      <c r="H16" s="2"/>
    </row>
    <row r="17" spans="1:8" ht="15.75" thickBot="1">
      <c r="A17" s="55" t="s">
        <v>18</v>
      </c>
      <c r="B17" s="56"/>
      <c r="C17" s="56"/>
      <c r="D17" s="56"/>
      <c r="E17" s="56"/>
      <c r="F17" s="56"/>
      <c r="G17" s="57"/>
      <c r="H17" s="2"/>
    </row>
    <row r="18" spans="1:8" ht="15">
      <c r="A18" s="19">
        <v>1</v>
      </c>
      <c r="B18" s="20" t="s">
        <v>19</v>
      </c>
      <c r="C18" s="21"/>
      <c r="D18" s="21"/>
      <c r="E18" s="21"/>
      <c r="F18" s="21"/>
      <c r="G18" s="21"/>
      <c r="H18" s="2"/>
    </row>
    <row r="19" spans="1:8" ht="15.75" thickBot="1">
      <c r="A19" s="22"/>
      <c r="B19" s="23" t="s">
        <v>20</v>
      </c>
      <c r="C19" s="24"/>
      <c r="D19" s="24"/>
      <c r="E19" s="24"/>
      <c r="F19" s="24"/>
      <c r="G19" s="24"/>
      <c r="H19" s="2"/>
    </row>
    <row r="20" spans="1:8" ht="15.75" thickBot="1">
      <c r="A20" s="22"/>
      <c r="B20" s="23" t="s">
        <v>21</v>
      </c>
      <c r="C20" s="41">
        <v>499390.2</v>
      </c>
      <c r="D20" s="42">
        <f>C20/4</f>
        <v>124847.55</v>
      </c>
      <c r="E20" s="42">
        <f>C20/4</f>
        <v>124847.55</v>
      </c>
      <c r="F20" s="42">
        <f>C20/4</f>
        <v>124847.55</v>
      </c>
      <c r="G20" s="42">
        <f>C20/4</f>
        <v>124847.55</v>
      </c>
      <c r="H20" s="2"/>
    </row>
    <row r="21" spans="1:8" ht="15.75" thickBot="1">
      <c r="A21" s="22"/>
      <c r="B21" s="25" t="s">
        <v>22</v>
      </c>
      <c r="C21" s="24"/>
      <c r="D21" s="26"/>
      <c r="E21" s="26"/>
      <c r="F21" s="26"/>
      <c r="G21" s="26"/>
      <c r="H21" s="2"/>
    </row>
    <row r="22" spans="1:8" ht="15">
      <c r="A22" s="27"/>
      <c r="B22" s="28" t="s">
        <v>23</v>
      </c>
      <c r="C22" s="21"/>
      <c r="D22" s="21"/>
      <c r="E22" s="21"/>
      <c r="F22" s="21"/>
      <c r="G22" s="21"/>
      <c r="H22" s="2"/>
    </row>
    <row r="23" spans="1:8" ht="15.75" thickBot="1">
      <c r="A23" s="22" t="s">
        <v>35</v>
      </c>
      <c r="B23" s="25" t="s">
        <v>24</v>
      </c>
      <c r="C23" s="29">
        <v>132918.12</v>
      </c>
      <c r="D23" s="29">
        <f>C23/4</f>
        <v>33229.53</v>
      </c>
      <c r="E23" s="29">
        <f>C23/4</f>
        <v>33229.53</v>
      </c>
      <c r="F23" s="29">
        <f>C23/4</f>
        <v>33229.53</v>
      </c>
      <c r="G23" s="30">
        <f>C23/4</f>
        <v>33229.53</v>
      </c>
      <c r="H23" s="2"/>
    </row>
    <row r="24" spans="1:8" ht="42.75" customHeight="1" thickBot="1">
      <c r="A24" s="58" t="s">
        <v>36</v>
      </c>
      <c r="B24" s="60" t="s">
        <v>25</v>
      </c>
      <c r="C24" s="62">
        <v>125794.8</v>
      </c>
      <c r="D24" s="62">
        <f>C24/4</f>
        <v>31448.7</v>
      </c>
      <c r="E24" s="29">
        <f>C24/4</f>
        <v>31448.7</v>
      </c>
      <c r="F24" s="29">
        <f aca="true" t="shared" si="0" ref="F24:F35">C24/4</f>
        <v>31448.7</v>
      </c>
      <c r="G24" s="30">
        <f>C24/4</f>
        <v>31448.7</v>
      </c>
      <c r="H24" s="2"/>
    </row>
    <row r="25" spans="1:8" ht="15.75" customHeight="1" hidden="1" thickBot="1">
      <c r="A25" s="59"/>
      <c r="B25" s="61"/>
      <c r="C25" s="63"/>
      <c r="D25" s="63"/>
      <c r="E25" s="29">
        <f aca="true" t="shared" si="1" ref="E25:E35">C25/4</f>
        <v>0</v>
      </c>
      <c r="F25" s="29">
        <f t="shared" si="0"/>
        <v>0</v>
      </c>
      <c r="G25" s="30">
        <f>C25/84</f>
        <v>0</v>
      </c>
      <c r="H25" s="2"/>
    </row>
    <row r="26" spans="1:8" ht="42.75" customHeight="1" thickBot="1">
      <c r="A26" s="50" t="s">
        <v>37</v>
      </c>
      <c r="B26" s="52" t="s">
        <v>26</v>
      </c>
      <c r="C26" s="50">
        <v>26826.12</v>
      </c>
      <c r="D26" s="50">
        <f>C26/4</f>
        <v>6706.53</v>
      </c>
      <c r="E26" s="29">
        <f t="shared" si="1"/>
        <v>6706.53</v>
      </c>
      <c r="F26" s="29">
        <f t="shared" si="0"/>
        <v>6706.53</v>
      </c>
      <c r="G26" s="30">
        <f>C26/4</f>
        <v>6706.53</v>
      </c>
      <c r="H26" s="2"/>
    </row>
    <row r="27" spans="1:8" ht="15" customHeight="1" hidden="1">
      <c r="A27" s="51"/>
      <c r="B27" s="53"/>
      <c r="C27" s="51"/>
      <c r="D27" s="51"/>
      <c r="E27" s="29">
        <f t="shared" si="1"/>
        <v>0</v>
      </c>
      <c r="F27" s="29">
        <f t="shared" si="0"/>
        <v>0</v>
      </c>
      <c r="G27" s="30">
        <f>C27/84</f>
        <v>0</v>
      </c>
      <c r="H27" s="2"/>
    </row>
    <row r="28" spans="1:8" ht="33" customHeight="1" thickBot="1">
      <c r="A28" s="31">
        <v>1.4</v>
      </c>
      <c r="B28" s="32" t="s">
        <v>27</v>
      </c>
      <c r="C28" s="33">
        <v>28038.6</v>
      </c>
      <c r="D28" s="33">
        <f>C28/4</f>
        <v>7009.65</v>
      </c>
      <c r="E28" s="29">
        <f t="shared" si="1"/>
        <v>7009.65</v>
      </c>
      <c r="F28" s="29">
        <f t="shared" si="0"/>
        <v>7009.65</v>
      </c>
      <c r="G28" s="30">
        <f>C28/4</f>
        <v>7009.65</v>
      </c>
      <c r="H28" s="2"/>
    </row>
    <row r="29" spans="1:8" ht="48.75" customHeight="1" thickBot="1">
      <c r="A29" s="34">
        <v>1.5</v>
      </c>
      <c r="B29" s="35" t="s">
        <v>28</v>
      </c>
      <c r="C29" s="36">
        <v>30766.68</v>
      </c>
      <c r="D29" s="36">
        <f>C29/4</f>
        <v>7691.67</v>
      </c>
      <c r="E29" s="29">
        <f t="shared" si="1"/>
        <v>7691.67</v>
      </c>
      <c r="F29" s="29">
        <f t="shared" si="0"/>
        <v>7691.67</v>
      </c>
      <c r="G29" s="30">
        <f>C29/4</f>
        <v>7691.67</v>
      </c>
      <c r="H29" s="2"/>
    </row>
    <row r="30" spans="1:8" ht="63" customHeight="1" thickBot="1">
      <c r="A30" s="37">
        <v>1.6</v>
      </c>
      <c r="B30" s="38" t="s">
        <v>29</v>
      </c>
      <c r="C30" s="39">
        <v>155197.4</v>
      </c>
      <c r="D30" s="45">
        <f>C30/4</f>
        <v>38799.35</v>
      </c>
      <c r="E30" s="29">
        <f t="shared" si="1"/>
        <v>38799.35</v>
      </c>
      <c r="F30" s="29">
        <f t="shared" si="0"/>
        <v>38799.35</v>
      </c>
      <c r="G30" s="30">
        <f>C30/4</f>
        <v>38799.35</v>
      </c>
      <c r="H30" s="2"/>
    </row>
    <row r="31" spans="1:8" ht="15.75" thickBot="1">
      <c r="A31" s="22"/>
      <c r="B31" s="24" t="s">
        <v>22</v>
      </c>
      <c r="C31" s="24"/>
      <c r="D31" s="24"/>
      <c r="E31" s="29"/>
      <c r="F31" s="29"/>
      <c r="G31" s="30"/>
      <c r="H31" s="2"/>
    </row>
    <row r="32" spans="1:8" ht="32.25" customHeight="1" thickBot="1">
      <c r="A32" s="22"/>
      <c r="B32" s="40" t="s">
        <v>30</v>
      </c>
      <c r="C32" s="39">
        <v>33040.08</v>
      </c>
      <c r="D32" s="30">
        <f>C32/4</f>
        <v>8260.02</v>
      </c>
      <c r="E32" s="29">
        <f t="shared" si="1"/>
        <v>8260.02</v>
      </c>
      <c r="F32" s="29">
        <f t="shared" si="0"/>
        <v>8260.02</v>
      </c>
      <c r="G32" s="30">
        <f>C32/4</f>
        <v>8260.02</v>
      </c>
      <c r="H32" s="2"/>
    </row>
    <row r="33" spans="1:8" ht="30" customHeight="1" thickBot="1">
      <c r="A33" s="22"/>
      <c r="B33" s="40" t="s">
        <v>31</v>
      </c>
      <c r="C33" s="39">
        <v>38950.92</v>
      </c>
      <c r="D33" s="30">
        <f>C33/4</f>
        <v>9737.73</v>
      </c>
      <c r="E33" s="29">
        <f t="shared" si="1"/>
        <v>9737.73</v>
      </c>
      <c r="F33" s="29">
        <f t="shared" si="0"/>
        <v>9737.73</v>
      </c>
      <c r="G33" s="30">
        <f>C33/4</f>
        <v>9737.73</v>
      </c>
      <c r="H33" s="2"/>
    </row>
    <row r="34" spans="1:8" ht="32.25" customHeight="1" thickBot="1">
      <c r="A34" s="22"/>
      <c r="B34" s="40" t="s">
        <v>32</v>
      </c>
      <c r="C34" s="39">
        <v>16520.04</v>
      </c>
      <c r="D34" s="30">
        <f>C34/4</f>
        <v>4130.01</v>
      </c>
      <c r="E34" s="29">
        <f t="shared" si="1"/>
        <v>4130.01</v>
      </c>
      <c r="F34" s="29">
        <f t="shared" si="0"/>
        <v>4130.01</v>
      </c>
      <c r="G34" s="30">
        <f>C34/4</f>
        <v>4130.01</v>
      </c>
      <c r="H34" s="2"/>
    </row>
    <row r="35" spans="1:8" ht="15.75" thickBot="1">
      <c r="A35" s="22"/>
      <c r="B35" s="24" t="s">
        <v>33</v>
      </c>
      <c r="C35" s="39">
        <v>66686.4</v>
      </c>
      <c r="D35" s="30">
        <f>C35/4</f>
        <v>16671.6</v>
      </c>
      <c r="E35" s="29">
        <f t="shared" si="1"/>
        <v>16671.6</v>
      </c>
      <c r="F35" s="29">
        <f t="shared" si="0"/>
        <v>16671.6</v>
      </c>
      <c r="G35" s="30">
        <f>C35/4</f>
        <v>16671.6</v>
      </c>
      <c r="H35" s="2"/>
    </row>
    <row r="36" spans="2:8" ht="33.75" customHeight="1">
      <c r="B36" s="49" t="s">
        <v>34</v>
      </c>
      <c r="C36" s="49"/>
      <c r="D36" s="49"/>
      <c r="E36" s="49"/>
      <c r="F36" s="49"/>
      <c r="G36" s="49"/>
      <c r="H36" s="2"/>
    </row>
  </sheetData>
  <sheetProtection/>
  <mergeCells count="18">
    <mergeCell ref="E7:F7"/>
    <mergeCell ref="C2:D2"/>
    <mergeCell ref="B3:G3"/>
    <mergeCell ref="B4:G4"/>
    <mergeCell ref="C5:D5"/>
    <mergeCell ref="E6:F6"/>
    <mergeCell ref="E8:F8"/>
    <mergeCell ref="D11:G11"/>
    <mergeCell ref="A17:G17"/>
    <mergeCell ref="A24:A25"/>
    <mergeCell ref="B24:B25"/>
    <mergeCell ref="C24:C25"/>
    <mergeCell ref="D24:D25"/>
    <mergeCell ref="B36:G36"/>
    <mergeCell ref="A26:A27"/>
    <mergeCell ref="B26:B27"/>
    <mergeCell ref="C26:C27"/>
    <mergeCell ref="D26:D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7.28125" style="0" customWidth="1"/>
    <col min="2" max="2" width="36.57421875" style="0" customWidth="1"/>
    <col min="3" max="4" width="10.8515625" style="0" customWidth="1"/>
    <col min="5" max="5" width="11.140625" style="0" customWidth="1"/>
    <col min="6" max="6" width="10.28125" style="0" customWidth="1"/>
    <col min="7" max="7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46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3275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1294935.0000000002</v>
      </c>
      <c r="D13" s="10">
        <f>C13/4</f>
        <v>323733.75000000006</v>
      </c>
      <c r="E13" s="10">
        <f>C13/4</f>
        <v>323733.75000000006</v>
      </c>
      <c r="F13" s="10">
        <f>C13/4</f>
        <v>323733.75000000006</v>
      </c>
      <c r="G13" s="10">
        <f>C13/4</f>
        <v>323733.75000000006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1294935.0000000002</v>
      </c>
      <c r="D19" s="42">
        <f>C19/4</f>
        <v>323733.75000000006</v>
      </c>
      <c r="E19" s="42">
        <f>C19/4</f>
        <v>323733.75000000006</v>
      </c>
      <c r="F19" s="42">
        <f>C19/4</f>
        <v>323733.75000000006</v>
      </c>
      <c r="G19" s="42">
        <f>C19/4</f>
        <v>323733.75000000006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344661</v>
      </c>
      <c r="D22" s="29">
        <f>C22/4</f>
        <v>86165.25</v>
      </c>
      <c r="E22" s="29">
        <f>C22/4</f>
        <v>86165.25</v>
      </c>
      <c r="F22" s="29">
        <f>C22/4</f>
        <v>86165.25</v>
      </c>
      <c r="G22" s="30">
        <f>C22/4</f>
        <v>86165.25</v>
      </c>
    </row>
    <row r="23" spans="1:7" ht="15">
      <c r="A23" s="58" t="s">
        <v>36</v>
      </c>
      <c r="B23" s="60" t="s">
        <v>25</v>
      </c>
      <c r="C23" s="62">
        <f>C8*8.3*12</f>
        <v>326190.00000000006</v>
      </c>
      <c r="D23" s="62">
        <f>C23/4</f>
        <v>81547.50000000001</v>
      </c>
      <c r="E23" s="66">
        <f>C23/4</f>
        <v>81547.50000000001</v>
      </c>
      <c r="F23" s="66">
        <f aca="true" t="shared" si="0" ref="F23:F34">C23/4</f>
        <v>81547.50000000001</v>
      </c>
      <c r="G23" s="68">
        <f>C23/4</f>
        <v>81547.50000000001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69561</v>
      </c>
      <c r="D25" s="50">
        <f>C25/4</f>
        <v>17390.25</v>
      </c>
      <c r="E25" s="66">
        <f aca="true" t="shared" si="1" ref="E25:E34">C25/4</f>
        <v>17390.25</v>
      </c>
      <c r="F25" s="66">
        <f t="shared" si="0"/>
        <v>17390.25</v>
      </c>
      <c r="G25" s="68">
        <f>C25/4</f>
        <v>17390.25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72705</v>
      </c>
      <c r="D27" s="33">
        <f>C27/4</f>
        <v>18176.25</v>
      </c>
      <c r="E27" s="29">
        <f t="shared" si="1"/>
        <v>18176.25</v>
      </c>
      <c r="F27" s="29">
        <f t="shared" si="0"/>
        <v>18176.25</v>
      </c>
      <c r="G27" s="30">
        <f>C27/4</f>
        <v>18176.25</v>
      </c>
    </row>
    <row r="28" spans="1:7" ht="42.75" customHeight="1" thickBot="1">
      <c r="A28" s="34">
        <v>1.5</v>
      </c>
      <c r="B28" s="35" t="s">
        <v>28</v>
      </c>
      <c r="C28" s="36">
        <f>C8*2.03*12</f>
        <v>79778.99999999999</v>
      </c>
      <c r="D28" s="36">
        <f>C28/4</f>
        <v>19944.749999999996</v>
      </c>
      <c r="E28" s="29">
        <f t="shared" si="1"/>
        <v>19944.749999999996</v>
      </c>
      <c r="F28" s="29">
        <f t="shared" si="0"/>
        <v>19944.749999999996</v>
      </c>
      <c r="G28" s="30">
        <f>C28/4</f>
        <v>19944.749999999996</v>
      </c>
    </row>
    <row r="29" spans="1:7" ht="62.25" customHeight="1" thickBot="1">
      <c r="A29" s="37">
        <v>1.6</v>
      </c>
      <c r="B29" s="38" t="s">
        <v>29</v>
      </c>
      <c r="C29" s="39">
        <f>C31+C32+C33+C34</f>
        <v>402432</v>
      </c>
      <c r="D29" s="45">
        <f>C29/4</f>
        <v>100608</v>
      </c>
      <c r="E29" s="29">
        <f t="shared" si="1"/>
        <v>100608</v>
      </c>
      <c r="F29" s="29">
        <f t="shared" si="0"/>
        <v>100608</v>
      </c>
      <c r="G29" s="30">
        <f>C29/4</f>
        <v>100608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9.75" customHeight="1" thickBot="1">
      <c r="A31" s="22"/>
      <c r="B31" s="40" t="s">
        <v>30</v>
      </c>
      <c r="C31" s="39">
        <f>C8*2.18*12</f>
        <v>85674.00000000001</v>
      </c>
      <c r="D31" s="30">
        <f>C31/4</f>
        <v>21418.500000000004</v>
      </c>
      <c r="E31" s="29">
        <f t="shared" si="1"/>
        <v>21418.500000000004</v>
      </c>
      <c r="F31" s="29">
        <f t="shared" si="0"/>
        <v>21418.500000000004</v>
      </c>
      <c r="G31" s="30">
        <f>C31/4</f>
        <v>21418.500000000004</v>
      </c>
    </row>
    <row r="32" spans="1:7" ht="52.5" customHeight="1" thickBot="1">
      <c r="A32" s="22"/>
      <c r="B32" s="40" t="s">
        <v>31</v>
      </c>
      <c r="C32" s="39">
        <f>C8*2.57*12</f>
        <v>101001</v>
      </c>
      <c r="D32" s="30">
        <f>C32/4</f>
        <v>25250.25</v>
      </c>
      <c r="E32" s="29">
        <f t="shared" si="1"/>
        <v>25250.25</v>
      </c>
      <c r="F32" s="29">
        <f t="shared" si="0"/>
        <v>25250.25</v>
      </c>
      <c r="G32" s="30">
        <f>C32/4</f>
        <v>25250.25</v>
      </c>
    </row>
    <row r="33" spans="1:7" ht="41.25" customHeight="1" thickBot="1">
      <c r="A33" s="22"/>
      <c r="B33" s="40" t="s">
        <v>32</v>
      </c>
      <c r="C33" s="39">
        <f>C8*1.09*12</f>
        <v>42837.00000000001</v>
      </c>
      <c r="D33" s="30">
        <f>C33/4</f>
        <v>10709.250000000002</v>
      </c>
      <c r="E33" s="29">
        <f t="shared" si="1"/>
        <v>10709.250000000002</v>
      </c>
      <c r="F33" s="29">
        <f t="shared" si="0"/>
        <v>10709.250000000002</v>
      </c>
      <c r="G33" s="30">
        <f>C33/4</f>
        <v>10709.250000000002</v>
      </c>
    </row>
    <row r="34" spans="1:7" ht="15.75" thickBot="1">
      <c r="A34" s="22"/>
      <c r="B34" s="24" t="s">
        <v>33</v>
      </c>
      <c r="C34" s="39">
        <f>C8*4.4*12</f>
        <v>172920.00000000003</v>
      </c>
      <c r="D34" s="30">
        <f>C34/4</f>
        <v>43230.00000000001</v>
      </c>
      <c r="E34" s="29">
        <f t="shared" si="1"/>
        <v>43230.00000000001</v>
      </c>
      <c r="F34" s="29">
        <f t="shared" si="0"/>
        <v>43230.00000000001</v>
      </c>
      <c r="G34" s="30">
        <f>C34/4</f>
        <v>43230.00000000001</v>
      </c>
    </row>
    <row r="35" spans="1:7" ht="22.5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.28125" style="0" customWidth="1"/>
    <col min="2" max="2" width="35.140625" style="0" customWidth="1"/>
    <col min="3" max="3" width="11.71093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139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482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156862.08000000002</v>
      </c>
      <c r="D13" s="10">
        <f>C13/4</f>
        <v>39215.520000000004</v>
      </c>
      <c r="E13" s="10">
        <f>C13/4</f>
        <v>39215.520000000004</v>
      </c>
      <c r="F13" s="10">
        <f>C13/4</f>
        <v>39215.520000000004</v>
      </c>
      <c r="G13" s="10">
        <f>C13/4</f>
        <v>39215.520000000004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156862.08000000002</v>
      </c>
      <c r="D19" s="42">
        <f>C19/4</f>
        <v>39215.520000000004</v>
      </c>
      <c r="E19" s="42">
        <f>C19/4</f>
        <v>39215.520000000004</v>
      </c>
      <c r="F19" s="42">
        <f>C19/4</f>
        <v>39215.520000000004</v>
      </c>
      <c r="G19" s="42">
        <f>C19/4</f>
        <v>39215.520000000004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50725.67999999999</v>
      </c>
      <c r="D22" s="29">
        <f>C22/4</f>
        <v>12681.419999999998</v>
      </c>
      <c r="E22" s="29">
        <f>C22/4</f>
        <v>12681.419999999998</v>
      </c>
      <c r="F22" s="29">
        <f>C22/4</f>
        <v>12681.419999999998</v>
      </c>
      <c r="G22" s="30">
        <f>C22/4</f>
        <v>12681.419999999998</v>
      </c>
    </row>
    <row r="23" spans="1:7" ht="15">
      <c r="A23" s="58" t="s">
        <v>36</v>
      </c>
      <c r="B23" s="60" t="s">
        <v>25</v>
      </c>
      <c r="C23" s="62">
        <f>C8*8.3*12</f>
        <v>48007.200000000004</v>
      </c>
      <c r="D23" s="62">
        <f>C23/4</f>
        <v>12001.800000000001</v>
      </c>
      <c r="E23" s="66">
        <f>C23/4</f>
        <v>12001.800000000001</v>
      </c>
      <c r="F23" s="66">
        <f aca="true" t="shared" si="0" ref="F23:F31">C23/4</f>
        <v>12001.800000000001</v>
      </c>
      <c r="G23" s="68">
        <f>C23/4</f>
        <v>12001.800000000001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10237.68</v>
      </c>
      <c r="D25" s="50">
        <f>C25/4</f>
        <v>2559.42</v>
      </c>
      <c r="E25" s="66">
        <f aca="true" t="shared" si="1" ref="E25:E31">C25/4</f>
        <v>2559.42</v>
      </c>
      <c r="F25" s="66">
        <f t="shared" si="0"/>
        <v>2559.42</v>
      </c>
      <c r="G25" s="68">
        <f>C25/4</f>
        <v>2559.42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2.25" customHeight="1" thickBot="1">
      <c r="A27" s="31">
        <v>1.4</v>
      </c>
      <c r="B27" s="32" t="s">
        <v>27</v>
      </c>
      <c r="C27" s="33">
        <f>C8*1.85*12</f>
        <v>10700.400000000001</v>
      </c>
      <c r="D27" s="33">
        <f>C27/4</f>
        <v>2675.1000000000004</v>
      </c>
      <c r="E27" s="29">
        <f t="shared" si="1"/>
        <v>2675.1000000000004</v>
      </c>
      <c r="F27" s="29">
        <f t="shared" si="0"/>
        <v>2675.1000000000004</v>
      </c>
      <c r="G27" s="30">
        <f>C27/4</f>
        <v>2675.1000000000004</v>
      </c>
    </row>
    <row r="28" spans="1:7" ht="40.5" customHeight="1" thickBot="1">
      <c r="A28" s="34">
        <v>1.5</v>
      </c>
      <c r="B28" s="35" t="s">
        <v>28</v>
      </c>
      <c r="C28" s="36">
        <f>C8*2.03*12</f>
        <v>11741.519999999999</v>
      </c>
      <c r="D28" s="36">
        <f>C28/4</f>
        <v>2935.3799999999997</v>
      </c>
      <c r="E28" s="29">
        <f t="shared" si="1"/>
        <v>2935.3799999999997</v>
      </c>
      <c r="F28" s="29">
        <f t="shared" si="0"/>
        <v>2935.3799999999997</v>
      </c>
      <c r="G28" s="30">
        <f>C28/4</f>
        <v>2935.3799999999997</v>
      </c>
    </row>
    <row r="29" spans="1:7" ht="69" customHeight="1" thickBot="1">
      <c r="A29" s="37">
        <v>1.6</v>
      </c>
      <c r="B29" s="38" t="s">
        <v>29</v>
      </c>
      <c r="C29" s="39">
        <f>C31</f>
        <v>25449.600000000002</v>
      </c>
      <c r="D29" s="46">
        <f>C29/4</f>
        <v>6362.400000000001</v>
      </c>
      <c r="E29" s="29">
        <f t="shared" si="1"/>
        <v>6362.400000000001</v>
      </c>
      <c r="F29" s="29">
        <f t="shared" si="0"/>
        <v>6362.400000000001</v>
      </c>
      <c r="G29" s="30">
        <f>C29/4</f>
        <v>6362.400000000001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25449.600000000002</v>
      </c>
      <c r="D31" s="30">
        <f>C31/4</f>
        <v>6362.400000000001</v>
      </c>
      <c r="E31" s="29">
        <f t="shared" si="1"/>
        <v>6362.400000000001</v>
      </c>
      <c r="F31" s="29">
        <f t="shared" si="0"/>
        <v>6362.400000000001</v>
      </c>
      <c r="G31" s="30">
        <f>C31/4</f>
        <v>6362.400000000001</v>
      </c>
    </row>
    <row r="32" spans="1:7" ht="33" customHeight="1">
      <c r="A32" s="44"/>
      <c r="B32" s="49" t="s">
        <v>34</v>
      </c>
      <c r="C32" s="49"/>
      <c r="D32" s="49"/>
      <c r="E32" s="49"/>
      <c r="F32" s="49"/>
      <c r="G32" s="49"/>
    </row>
    <row r="33" spans="1:7" ht="15">
      <c r="A33" s="44"/>
      <c r="B33" s="44"/>
      <c r="C33" s="44"/>
      <c r="D33" s="44"/>
      <c r="E33" s="44"/>
      <c r="F33" s="44"/>
      <c r="G33" s="44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28125" style="0" customWidth="1"/>
    <col min="2" max="2" width="34.140625" style="0" customWidth="1"/>
    <col min="3" max="3" width="11.8515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140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610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198518.40000000002</v>
      </c>
      <c r="D13" s="10">
        <f>C13/4</f>
        <v>49629.600000000006</v>
      </c>
      <c r="E13" s="10">
        <f>C13/4</f>
        <v>49629.600000000006</v>
      </c>
      <c r="F13" s="10">
        <f>C13/4</f>
        <v>49629.600000000006</v>
      </c>
      <c r="G13" s="10">
        <f>C13/4</f>
        <v>49629.600000000006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198518.40000000002</v>
      </c>
      <c r="D19" s="42">
        <f>C19/4</f>
        <v>49629.600000000006</v>
      </c>
      <c r="E19" s="42">
        <f>C19/4</f>
        <v>49629.600000000006</v>
      </c>
      <c r="F19" s="42">
        <f>C19/4</f>
        <v>49629.600000000006</v>
      </c>
      <c r="G19" s="42">
        <f>C19/4</f>
        <v>49629.600000000006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64196.399999999994</v>
      </c>
      <c r="D22" s="29">
        <f>C22/4</f>
        <v>16049.099999999999</v>
      </c>
      <c r="E22" s="29">
        <f>C22/4</f>
        <v>16049.099999999999</v>
      </c>
      <c r="F22" s="29">
        <f>C22/4</f>
        <v>16049.099999999999</v>
      </c>
      <c r="G22" s="30">
        <f>C22/4</f>
        <v>16049.099999999999</v>
      </c>
    </row>
    <row r="23" spans="1:7" ht="15">
      <c r="A23" s="58" t="s">
        <v>36</v>
      </c>
      <c r="B23" s="60" t="s">
        <v>25</v>
      </c>
      <c r="C23" s="62">
        <f>C8*8.3*12</f>
        <v>60756</v>
      </c>
      <c r="D23" s="62">
        <f>C23/4</f>
        <v>15189</v>
      </c>
      <c r="E23" s="66">
        <f>C23/4</f>
        <v>15189</v>
      </c>
      <c r="F23" s="66">
        <f aca="true" t="shared" si="0" ref="F23:F31">C23/4</f>
        <v>15189</v>
      </c>
      <c r="G23" s="68">
        <f>C23/4</f>
        <v>15189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12956.400000000001</v>
      </c>
      <c r="D25" s="50">
        <f>C25/4</f>
        <v>3239.1000000000004</v>
      </c>
      <c r="E25" s="66">
        <f aca="true" t="shared" si="1" ref="E25:E31">C25/4</f>
        <v>3239.1000000000004</v>
      </c>
      <c r="F25" s="66">
        <f t="shared" si="0"/>
        <v>3239.1000000000004</v>
      </c>
      <c r="G25" s="68">
        <f>C25/4</f>
        <v>3239.1000000000004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6.75" customHeight="1" thickBot="1">
      <c r="A27" s="31">
        <v>1.4</v>
      </c>
      <c r="B27" s="32" t="s">
        <v>27</v>
      </c>
      <c r="C27" s="33">
        <f>C8*1.85*12</f>
        <v>13542</v>
      </c>
      <c r="D27" s="33">
        <f>C27/4</f>
        <v>3385.5</v>
      </c>
      <c r="E27" s="29">
        <f t="shared" si="1"/>
        <v>3385.5</v>
      </c>
      <c r="F27" s="29">
        <f t="shared" si="0"/>
        <v>3385.5</v>
      </c>
      <c r="G27" s="30">
        <f>C27/4</f>
        <v>3385.5</v>
      </c>
    </row>
    <row r="28" spans="1:7" ht="36" customHeight="1" thickBot="1">
      <c r="A28" s="34">
        <v>1.5</v>
      </c>
      <c r="B28" s="35" t="s">
        <v>28</v>
      </c>
      <c r="C28" s="36">
        <f>C8*2.03*12</f>
        <v>14859.599999999999</v>
      </c>
      <c r="D28" s="36">
        <f>C28/4</f>
        <v>3714.8999999999996</v>
      </c>
      <c r="E28" s="29">
        <f t="shared" si="1"/>
        <v>3714.8999999999996</v>
      </c>
      <c r="F28" s="29">
        <f t="shared" si="0"/>
        <v>3714.8999999999996</v>
      </c>
      <c r="G28" s="30">
        <f>C28/4</f>
        <v>3714.8999999999996</v>
      </c>
    </row>
    <row r="29" spans="1:7" ht="69.75" customHeight="1" thickBot="1">
      <c r="A29" s="37">
        <v>1.6</v>
      </c>
      <c r="B29" s="38" t="s">
        <v>29</v>
      </c>
      <c r="C29" s="39">
        <f>C31</f>
        <v>32208</v>
      </c>
      <c r="D29" s="46">
        <f>C29/4</f>
        <v>8052</v>
      </c>
      <c r="E29" s="29">
        <f t="shared" si="1"/>
        <v>8052</v>
      </c>
      <c r="F29" s="29">
        <f t="shared" si="0"/>
        <v>8052</v>
      </c>
      <c r="G29" s="30">
        <f>C29/4</f>
        <v>8052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32208</v>
      </c>
      <c r="D31" s="30">
        <f>C31/4</f>
        <v>8052</v>
      </c>
      <c r="E31" s="29">
        <f t="shared" si="1"/>
        <v>8052</v>
      </c>
      <c r="F31" s="29">
        <f t="shared" si="0"/>
        <v>8052</v>
      </c>
      <c r="G31" s="30">
        <f>C31/4</f>
        <v>8052</v>
      </c>
    </row>
    <row r="32" spans="1:7" ht="27" customHeight="1">
      <c r="A32" s="44"/>
      <c r="B32" s="49" t="s">
        <v>34</v>
      </c>
      <c r="C32" s="49"/>
      <c r="D32" s="49"/>
      <c r="E32" s="49"/>
      <c r="F32" s="49"/>
      <c r="G32" s="49"/>
    </row>
    <row r="33" spans="1:7" ht="15">
      <c r="A33" s="44"/>
      <c r="B33" s="44"/>
      <c r="C33" s="44"/>
      <c r="D33" s="44"/>
      <c r="E33" s="44"/>
      <c r="F33" s="44"/>
      <c r="G33" s="44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57421875" style="0" customWidth="1"/>
    <col min="2" max="2" width="35.00390625" style="0" customWidth="1"/>
    <col min="3" max="3" width="11.281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141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432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140590.08000000002</v>
      </c>
      <c r="D13" s="10">
        <f>C13/4</f>
        <v>35147.520000000004</v>
      </c>
      <c r="E13" s="10">
        <f>C13/4</f>
        <v>35147.520000000004</v>
      </c>
      <c r="F13" s="10">
        <f>C13/4</f>
        <v>35147.520000000004</v>
      </c>
      <c r="G13" s="10">
        <f>C13/4</f>
        <v>35147.520000000004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140590.08000000002</v>
      </c>
      <c r="D19" s="42">
        <f>C19/4</f>
        <v>35147.520000000004</v>
      </c>
      <c r="E19" s="42">
        <f>C19/4</f>
        <v>35147.520000000004</v>
      </c>
      <c r="F19" s="42">
        <f>C19/4</f>
        <v>35147.520000000004</v>
      </c>
      <c r="G19" s="42">
        <f>C19/4</f>
        <v>35147.520000000004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45463.68</v>
      </c>
      <c r="D22" s="29">
        <f>C22/4</f>
        <v>11365.92</v>
      </c>
      <c r="E22" s="29">
        <f>C22/4</f>
        <v>11365.92</v>
      </c>
      <c r="F22" s="29">
        <f>C22/4</f>
        <v>11365.92</v>
      </c>
      <c r="G22" s="30">
        <f>C22/4</f>
        <v>11365.92</v>
      </c>
    </row>
    <row r="23" spans="1:7" ht="15">
      <c r="A23" s="58" t="s">
        <v>36</v>
      </c>
      <c r="B23" s="60" t="s">
        <v>25</v>
      </c>
      <c r="C23" s="62">
        <f>C8*8.3*12</f>
        <v>43027.200000000004</v>
      </c>
      <c r="D23" s="62">
        <f>C23/4</f>
        <v>10756.800000000001</v>
      </c>
      <c r="E23" s="66">
        <f>C23/4</f>
        <v>10756.800000000001</v>
      </c>
      <c r="F23" s="66">
        <f aca="true" t="shared" si="0" ref="F23:F31">C23/4</f>
        <v>10756.800000000001</v>
      </c>
      <c r="G23" s="68">
        <f>C23/4</f>
        <v>10756.800000000001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9175.68</v>
      </c>
      <c r="D25" s="50">
        <f>C25/4</f>
        <v>2293.92</v>
      </c>
      <c r="E25" s="66">
        <f aca="true" t="shared" si="1" ref="E25:E31">C25/4</f>
        <v>2293.92</v>
      </c>
      <c r="F25" s="66">
        <f t="shared" si="0"/>
        <v>2293.92</v>
      </c>
      <c r="G25" s="68">
        <f>C25/4</f>
        <v>2293.92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9590.400000000001</v>
      </c>
      <c r="D27" s="33">
        <f>C27/4</f>
        <v>2397.6000000000004</v>
      </c>
      <c r="E27" s="29">
        <f t="shared" si="1"/>
        <v>2397.6000000000004</v>
      </c>
      <c r="F27" s="29">
        <f t="shared" si="0"/>
        <v>2397.6000000000004</v>
      </c>
      <c r="G27" s="30">
        <f>C27/4</f>
        <v>2397.6000000000004</v>
      </c>
    </row>
    <row r="28" spans="1:7" ht="39" customHeight="1" thickBot="1">
      <c r="A28" s="34">
        <v>1.5</v>
      </c>
      <c r="B28" s="35" t="s">
        <v>28</v>
      </c>
      <c r="C28" s="36">
        <f>C8*2.03*12</f>
        <v>10523.519999999999</v>
      </c>
      <c r="D28" s="36">
        <f>C28/4</f>
        <v>2630.8799999999997</v>
      </c>
      <c r="E28" s="29">
        <f t="shared" si="1"/>
        <v>2630.8799999999997</v>
      </c>
      <c r="F28" s="29">
        <f t="shared" si="0"/>
        <v>2630.8799999999997</v>
      </c>
      <c r="G28" s="30">
        <f>C28/4</f>
        <v>2630.8799999999997</v>
      </c>
    </row>
    <row r="29" spans="1:7" ht="70.5" customHeight="1" thickBot="1">
      <c r="A29" s="37">
        <v>1.6</v>
      </c>
      <c r="B29" s="38" t="s">
        <v>29</v>
      </c>
      <c r="C29" s="39">
        <f>C31</f>
        <v>22809.600000000002</v>
      </c>
      <c r="D29" s="46">
        <f>C29/4</f>
        <v>5702.400000000001</v>
      </c>
      <c r="E29" s="29">
        <f t="shared" si="1"/>
        <v>5702.400000000001</v>
      </c>
      <c r="F29" s="29">
        <f t="shared" si="0"/>
        <v>5702.400000000001</v>
      </c>
      <c r="G29" s="30">
        <f>C29/4</f>
        <v>5702.400000000001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22809.600000000002</v>
      </c>
      <c r="D31" s="30">
        <f>C31/4</f>
        <v>5702.400000000001</v>
      </c>
      <c r="E31" s="29">
        <f t="shared" si="1"/>
        <v>5702.400000000001</v>
      </c>
      <c r="F31" s="29">
        <f t="shared" si="0"/>
        <v>5702.400000000001</v>
      </c>
      <c r="G31" s="30">
        <f>C31/4</f>
        <v>5702.400000000001</v>
      </c>
    </row>
    <row r="32" spans="1:7" ht="29.25" customHeight="1">
      <c r="A32" s="44"/>
      <c r="B32" s="49" t="s">
        <v>34</v>
      </c>
      <c r="C32" s="49"/>
      <c r="D32" s="49"/>
      <c r="E32" s="49"/>
      <c r="F32" s="49"/>
      <c r="G32" s="49"/>
    </row>
    <row r="33" spans="1:7" ht="15">
      <c r="A33" s="44"/>
      <c r="B33" s="44"/>
      <c r="C33" s="44"/>
      <c r="D33" s="44"/>
      <c r="E33" s="44"/>
      <c r="F33" s="44"/>
      <c r="G33" s="44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G35"/>
    </sheetView>
  </sheetViews>
  <sheetFormatPr defaultColWidth="9.140625" defaultRowHeight="15"/>
  <cols>
    <col min="2" max="2" width="35.421875" style="0" customWidth="1"/>
    <col min="3" max="3" width="11.8515625" style="0" customWidth="1"/>
    <col min="4" max="4" width="11.140625" style="0" customWidth="1"/>
    <col min="5" max="5" width="11.00390625" style="0" customWidth="1"/>
    <col min="6" max="6" width="10.28125" style="0" customWidth="1"/>
    <col min="7" max="7" width="10.71093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47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2603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1029226.2000000001</v>
      </c>
      <c r="D13" s="10">
        <f>C13/4</f>
        <v>257306.55000000002</v>
      </c>
      <c r="E13" s="10">
        <f>C13/4</f>
        <v>257306.55000000002</v>
      </c>
      <c r="F13" s="10">
        <f>C13/4</f>
        <v>257306.55000000002</v>
      </c>
      <c r="G13" s="10">
        <f>C13/4</f>
        <v>257306.55000000002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1029226.2000000001</v>
      </c>
      <c r="D19" s="42">
        <f>C19/4</f>
        <v>257306.55000000002</v>
      </c>
      <c r="E19" s="42">
        <f>C19/4</f>
        <v>257306.55000000002</v>
      </c>
      <c r="F19" s="42">
        <f>C19/4</f>
        <v>257306.55000000002</v>
      </c>
      <c r="G19" s="42">
        <f>C19/4</f>
        <v>257306.55000000002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273939.72</v>
      </c>
      <c r="D22" s="29">
        <f>C22/4</f>
        <v>68484.93</v>
      </c>
      <c r="E22" s="29">
        <f>C22/4</f>
        <v>68484.93</v>
      </c>
      <c r="F22" s="29">
        <f>C22/4</f>
        <v>68484.93</v>
      </c>
      <c r="G22" s="30">
        <f>C22/4</f>
        <v>68484.93</v>
      </c>
    </row>
    <row r="23" spans="1:7" ht="15">
      <c r="A23" s="58" t="s">
        <v>36</v>
      </c>
      <c r="B23" s="60" t="s">
        <v>25</v>
      </c>
      <c r="C23" s="62">
        <f>C8*8.3*12</f>
        <v>259258.80000000002</v>
      </c>
      <c r="D23" s="62">
        <f>C23/4</f>
        <v>64814.700000000004</v>
      </c>
      <c r="E23" s="66">
        <f>C23/4</f>
        <v>64814.700000000004</v>
      </c>
      <c r="F23" s="66">
        <f aca="true" t="shared" si="0" ref="F23:F34">C23/4</f>
        <v>64814.700000000004</v>
      </c>
      <c r="G23" s="68">
        <f>C23/4</f>
        <v>64814.700000000004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55287.72</v>
      </c>
      <c r="D25" s="50">
        <f>C25/4</f>
        <v>13821.93</v>
      </c>
      <c r="E25" s="66">
        <f aca="true" t="shared" si="1" ref="E25:E34">C25/4</f>
        <v>13821.93</v>
      </c>
      <c r="F25" s="66">
        <f t="shared" si="0"/>
        <v>13821.93</v>
      </c>
      <c r="G25" s="68">
        <f>C25/4</f>
        <v>13821.93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51" customHeight="1" thickBot="1">
      <c r="A27" s="31">
        <v>1.4</v>
      </c>
      <c r="B27" s="32" t="s">
        <v>27</v>
      </c>
      <c r="C27" s="33">
        <f>C8*1.85*12</f>
        <v>57786.600000000006</v>
      </c>
      <c r="D27" s="33">
        <f>C27/4</f>
        <v>14446.650000000001</v>
      </c>
      <c r="E27" s="29">
        <f t="shared" si="1"/>
        <v>14446.650000000001</v>
      </c>
      <c r="F27" s="29">
        <f t="shared" si="0"/>
        <v>14446.650000000001</v>
      </c>
      <c r="G27" s="30">
        <f>C27/4</f>
        <v>14446.650000000001</v>
      </c>
    </row>
    <row r="28" spans="1:7" ht="45.75" customHeight="1" thickBot="1">
      <c r="A28" s="34">
        <v>1.5</v>
      </c>
      <c r="B28" s="35" t="s">
        <v>28</v>
      </c>
      <c r="C28" s="36">
        <f>C8*2.03*12</f>
        <v>63409.07999999999</v>
      </c>
      <c r="D28" s="36">
        <f>C28/4</f>
        <v>15852.269999999997</v>
      </c>
      <c r="E28" s="29">
        <f t="shared" si="1"/>
        <v>15852.269999999997</v>
      </c>
      <c r="F28" s="29">
        <f t="shared" si="0"/>
        <v>15852.269999999997</v>
      </c>
      <c r="G28" s="30">
        <f>C28/4</f>
        <v>15852.269999999997</v>
      </c>
    </row>
    <row r="29" spans="1:7" ht="60" customHeight="1" thickBot="1">
      <c r="A29" s="37">
        <v>1.6</v>
      </c>
      <c r="B29" s="38" t="s">
        <v>29</v>
      </c>
      <c r="C29" s="39">
        <f>C31+C32+C33+C34</f>
        <v>319856.64</v>
      </c>
      <c r="D29" s="45">
        <f>C29/4</f>
        <v>79964.16</v>
      </c>
      <c r="E29" s="29">
        <f t="shared" si="1"/>
        <v>79964.16</v>
      </c>
      <c r="F29" s="29">
        <f t="shared" si="0"/>
        <v>79964.16</v>
      </c>
      <c r="G29" s="30">
        <f>C29/4</f>
        <v>79964.16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9" customHeight="1" thickBot="1">
      <c r="A31" s="22"/>
      <c r="B31" s="40" t="s">
        <v>30</v>
      </c>
      <c r="C31" s="39">
        <f>C8*2.18*12</f>
        <v>68094.48</v>
      </c>
      <c r="D31" s="30">
        <f>C31/4</f>
        <v>17023.62</v>
      </c>
      <c r="E31" s="29">
        <f t="shared" si="1"/>
        <v>17023.62</v>
      </c>
      <c r="F31" s="29">
        <f t="shared" si="0"/>
        <v>17023.62</v>
      </c>
      <c r="G31" s="30">
        <f>C31/4</f>
        <v>17023.62</v>
      </c>
    </row>
    <row r="32" spans="1:7" ht="48" customHeight="1" thickBot="1">
      <c r="A32" s="22"/>
      <c r="B32" s="40" t="s">
        <v>31</v>
      </c>
      <c r="C32" s="39">
        <f>C8*2.57*12</f>
        <v>80276.52</v>
      </c>
      <c r="D32" s="30">
        <f>C32/4</f>
        <v>20069.13</v>
      </c>
      <c r="E32" s="29">
        <f t="shared" si="1"/>
        <v>20069.13</v>
      </c>
      <c r="F32" s="29">
        <f t="shared" si="0"/>
        <v>20069.13</v>
      </c>
      <c r="G32" s="30">
        <f>C32/4</f>
        <v>20069.13</v>
      </c>
    </row>
    <row r="33" spans="1:7" ht="48.75" customHeight="1" thickBot="1">
      <c r="A33" s="22"/>
      <c r="B33" s="40" t="s">
        <v>32</v>
      </c>
      <c r="C33" s="39">
        <f>C8*1.09*12</f>
        <v>34047.24</v>
      </c>
      <c r="D33" s="30">
        <f>C33/4</f>
        <v>8511.81</v>
      </c>
      <c r="E33" s="29">
        <f t="shared" si="1"/>
        <v>8511.81</v>
      </c>
      <c r="F33" s="29">
        <f t="shared" si="0"/>
        <v>8511.81</v>
      </c>
      <c r="G33" s="30">
        <f>C33/4</f>
        <v>8511.81</v>
      </c>
    </row>
    <row r="34" spans="1:7" ht="15.75" thickBot="1">
      <c r="A34" s="22"/>
      <c r="B34" s="24" t="s">
        <v>33</v>
      </c>
      <c r="C34" s="39">
        <f>C8*4.4*12</f>
        <v>137438.40000000002</v>
      </c>
      <c r="D34" s="30">
        <f>C34/4</f>
        <v>34359.600000000006</v>
      </c>
      <c r="E34" s="29">
        <f t="shared" si="1"/>
        <v>34359.600000000006</v>
      </c>
      <c r="F34" s="29">
        <f t="shared" si="0"/>
        <v>34359.600000000006</v>
      </c>
      <c r="G34" s="30">
        <f>C34/4</f>
        <v>34359.600000000006</v>
      </c>
    </row>
    <row r="35" spans="1:7" ht="27.75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0" customWidth="1"/>
    <col min="2" max="2" width="37.8515625" style="0" customWidth="1"/>
    <col min="3" max="3" width="12.28125" style="0" customWidth="1"/>
    <col min="4" max="4" width="10.8515625" style="0" customWidth="1"/>
    <col min="5" max="5" width="10.57421875" style="0" customWidth="1"/>
    <col min="6" max="6" width="10.421875" style="0" customWidth="1"/>
    <col min="7" max="7" width="10.71093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48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1568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619987.2000000001</v>
      </c>
      <c r="D13" s="10">
        <f>C13/4</f>
        <v>154996.80000000002</v>
      </c>
      <c r="E13" s="10">
        <f>C13/4</f>
        <v>154996.80000000002</v>
      </c>
      <c r="F13" s="10">
        <f>C13/4</f>
        <v>154996.80000000002</v>
      </c>
      <c r="G13" s="10">
        <f>C13/4</f>
        <v>154996.80000000002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619987.2000000001</v>
      </c>
      <c r="D19" s="42">
        <f>C19/4</f>
        <v>154996.80000000002</v>
      </c>
      <c r="E19" s="42">
        <f>C19/4</f>
        <v>154996.80000000002</v>
      </c>
      <c r="F19" s="42">
        <f>C19/4</f>
        <v>154996.80000000002</v>
      </c>
      <c r="G19" s="42">
        <f>C19/4</f>
        <v>154996.80000000002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165016.31999999998</v>
      </c>
      <c r="D22" s="29">
        <f>C22/4</f>
        <v>41254.079999999994</v>
      </c>
      <c r="E22" s="29">
        <f>C22/4</f>
        <v>41254.079999999994</v>
      </c>
      <c r="F22" s="29">
        <f>C22/4</f>
        <v>41254.079999999994</v>
      </c>
      <c r="G22" s="30">
        <f>C22/4</f>
        <v>41254.079999999994</v>
      </c>
    </row>
    <row r="23" spans="1:7" ht="15">
      <c r="A23" s="58" t="s">
        <v>36</v>
      </c>
      <c r="B23" s="60" t="s">
        <v>25</v>
      </c>
      <c r="C23" s="62">
        <f>C8*8.3*12</f>
        <v>156172.80000000002</v>
      </c>
      <c r="D23" s="62">
        <f>C23/4</f>
        <v>39043.200000000004</v>
      </c>
      <c r="E23" s="66">
        <f>C23/4</f>
        <v>39043.200000000004</v>
      </c>
      <c r="F23" s="66">
        <f aca="true" t="shared" si="0" ref="F23:F34">C23/4</f>
        <v>39043.200000000004</v>
      </c>
      <c r="G23" s="68">
        <f>C23/4</f>
        <v>39043.200000000004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33304.32</v>
      </c>
      <c r="D25" s="50">
        <f>C25/4</f>
        <v>8326.08</v>
      </c>
      <c r="E25" s="66">
        <f aca="true" t="shared" si="1" ref="E25:E34">C25/4</f>
        <v>8326.08</v>
      </c>
      <c r="F25" s="66">
        <f t="shared" si="0"/>
        <v>8326.08</v>
      </c>
      <c r="G25" s="68">
        <f>C25/4</f>
        <v>8326.08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26.25" thickBot="1">
      <c r="A27" s="31">
        <v>1.4</v>
      </c>
      <c r="B27" s="32" t="s">
        <v>27</v>
      </c>
      <c r="C27" s="33">
        <f>C8*1.85*12</f>
        <v>34809.600000000006</v>
      </c>
      <c r="D27" s="33">
        <f>C27/4</f>
        <v>8702.400000000001</v>
      </c>
      <c r="E27" s="29">
        <f t="shared" si="1"/>
        <v>8702.400000000001</v>
      </c>
      <c r="F27" s="29">
        <f t="shared" si="0"/>
        <v>8702.400000000001</v>
      </c>
      <c r="G27" s="30">
        <f>C27/4</f>
        <v>8702.400000000001</v>
      </c>
    </row>
    <row r="28" spans="1:7" ht="26.25" thickBot="1">
      <c r="A28" s="34">
        <v>1.5</v>
      </c>
      <c r="B28" s="35" t="s">
        <v>28</v>
      </c>
      <c r="C28" s="36">
        <f>C8*2.03*12</f>
        <v>38196.479999999996</v>
      </c>
      <c r="D28" s="36">
        <f>C28/4</f>
        <v>9549.119999999999</v>
      </c>
      <c r="E28" s="29">
        <f t="shared" si="1"/>
        <v>9549.119999999999</v>
      </c>
      <c r="F28" s="29">
        <f t="shared" si="0"/>
        <v>9549.119999999999</v>
      </c>
      <c r="G28" s="30">
        <f>C28/4</f>
        <v>9549.119999999999</v>
      </c>
    </row>
    <row r="29" spans="1:7" ht="57.75" thickBot="1">
      <c r="A29" s="37">
        <v>1.6</v>
      </c>
      <c r="B29" s="38" t="s">
        <v>29</v>
      </c>
      <c r="C29" s="39">
        <f>C31+C32+C33+C34</f>
        <v>192675.84000000003</v>
      </c>
      <c r="D29" s="45">
        <f>C29/4</f>
        <v>48168.96000000001</v>
      </c>
      <c r="E29" s="29">
        <f t="shared" si="1"/>
        <v>48168.96000000001</v>
      </c>
      <c r="F29" s="29">
        <f t="shared" si="0"/>
        <v>48168.96000000001</v>
      </c>
      <c r="G29" s="30">
        <f>C29/4</f>
        <v>48168.96000000001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40" t="s">
        <v>30</v>
      </c>
      <c r="C31" s="39">
        <f>C8*2.18*12</f>
        <v>41018.880000000005</v>
      </c>
      <c r="D31" s="30">
        <f>C31/4</f>
        <v>10254.720000000001</v>
      </c>
      <c r="E31" s="29">
        <f t="shared" si="1"/>
        <v>10254.720000000001</v>
      </c>
      <c r="F31" s="29">
        <f t="shared" si="0"/>
        <v>10254.720000000001</v>
      </c>
      <c r="G31" s="30">
        <f>C31/4</f>
        <v>10254.720000000001</v>
      </c>
    </row>
    <row r="32" spans="1:7" ht="30.75" thickBot="1">
      <c r="A32" s="22"/>
      <c r="B32" s="40" t="s">
        <v>31</v>
      </c>
      <c r="C32" s="39">
        <f>C8*2.57*12</f>
        <v>48357.119999999995</v>
      </c>
      <c r="D32" s="30">
        <f>C32/4</f>
        <v>12089.279999999999</v>
      </c>
      <c r="E32" s="29">
        <f t="shared" si="1"/>
        <v>12089.279999999999</v>
      </c>
      <c r="F32" s="29">
        <f t="shared" si="0"/>
        <v>12089.279999999999</v>
      </c>
      <c r="G32" s="30">
        <f>C32/4</f>
        <v>12089.279999999999</v>
      </c>
    </row>
    <row r="33" spans="1:7" ht="15.75" thickBot="1">
      <c r="A33" s="22"/>
      <c r="B33" s="40" t="s">
        <v>32</v>
      </c>
      <c r="C33" s="39">
        <f>C8*1.09*12</f>
        <v>20509.440000000002</v>
      </c>
      <c r="D33" s="30">
        <f>C33/4</f>
        <v>5127.360000000001</v>
      </c>
      <c r="E33" s="29">
        <f t="shared" si="1"/>
        <v>5127.360000000001</v>
      </c>
      <c r="F33" s="29">
        <f t="shared" si="0"/>
        <v>5127.360000000001</v>
      </c>
      <c r="G33" s="30">
        <f>C33/4</f>
        <v>5127.360000000001</v>
      </c>
    </row>
    <row r="34" spans="1:7" ht="15.75" thickBot="1">
      <c r="A34" s="22"/>
      <c r="B34" s="24" t="s">
        <v>33</v>
      </c>
      <c r="C34" s="39">
        <f>C8*4.4*12</f>
        <v>82790.40000000001</v>
      </c>
      <c r="D34" s="30">
        <f>C34/4</f>
        <v>20697.600000000002</v>
      </c>
      <c r="E34" s="29">
        <f t="shared" si="1"/>
        <v>20697.600000000002</v>
      </c>
      <c r="F34" s="29">
        <f t="shared" si="0"/>
        <v>20697.600000000002</v>
      </c>
      <c r="G34" s="30">
        <f>C34/4</f>
        <v>20697.600000000002</v>
      </c>
    </row>
    <row r="35" spans="1:7" ht="15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H15" sqref="H15"/>
    </sheetView>
  </sheetViews>
  <sheetFormatPr defaultColWidth="9.140625" defaultRowHeight="15"/>
  <cols>
    <col min="1" max="1" width="7.8515625" style="0" customWidth="1"/>
    <col min="2" max="2" width="33.421875" style="0" customWidth="1"/>
    <col min="3" max="3" width="11.00390625" style="0" customWidth="1"/>
    <col min="4" max="4" width="10.421875" style="0" customWidth="1"/>
    <col min="5" max="6" width="10.140625" style="0" customWidth="1"/>
    <col min="7" max="7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49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3443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1361362.2000000002</v>
      </c>
      <c r="D13" s="10">
        <f>C13/4</f>
        <v>340340.55000000005</v>
      </c>
      <c r="E13" s="10">
        <f>C13/4</f>
        <v>340340.55000000005</v>
      </c>
      <c r="F13" s="10">
        <f>C13/4</f>
        <v>340340.55000000005</v>
      </c>
      <c r="G13" s="10">
        <f>C13/4</f>
        <v>340340.55000000005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1361362.2000000002</v>
      </c>
      <c r="D19" s="42">
        <f>C19/4</f>
        <v>340340.55000000005</v>
      </c>
      <c r="E19" s="42">
        <f>C19/4</f>
        <v>340340.55000000005</v>
      </c>
      <c r="F19" s="42">
        <f>C19/4</f>
        <v>340340.55000000005</v>
      </c>
      <c r="G19" s="42">
        <f>C19/4</f>
        <v>340340.55000000005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362341.31999999995</v>
      </c>
      <c r="D22" s="29">
        <f>C22/4</f>
        <v>90585.32999999999</v>
      </c>
      <c r="E22" s="29">
        <f>C22/4</f>
        <v>90585.32999999999</v>
      </c>
      <c r="F22" s="29">
        <f>C22/4</f>
        <v>90585.32999999999</v>
      </c>
      <c r="G22" s="30">
        <f>C22/4</f>
        <v>90585.32999999999</v>
      </c>
    </row>
    <row r="23" spans="1:7" ht="15">
      <c r="A23" s="58" t="s">
        <v>36</v>
      </c>
      <c r="B23" s="60" t="s">
        <v>25</v>
      </c>
      <c r="C23" s="62">
        <f>C8*8.3*12</f>
        <v>342922.80000000005</v>
      </c>
      <c r="D23" s="62">
        <f>C23/4</f>
        <v>85730.70000000001</v>
      </c>
      <c r="E23" s="66">
        <f>C23/4</f>
        <v>85730.70000000001</v>
      </c>
      <c r="F23" s="66">
        <f aca="true" t="shared" si="0" ref="F23:F34">C23/4</f>
        <v>85730.70000000001</v>
      </c>
      <c r="G23" s="68">
        <f>C23/4</f>
        <v>85730.70000000001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73129.31999999999</v>
      </c>
      <c r="D25" s="50">
        <f>C25/4</f>
        <v>18282.329999999998</v>
      </c>
      <c r="E25" s="66">
        <f aca="true" t="shared" si="1" ref="E25:E34">C25/4</f>
        <v>18282.329999999998</v>
      </c>
      <c r="F25" s="66">
        <f t="shared" si="0"/>
        <v>18282.329999999998</v>
      </c>
      <c r="G25" s="68">
        <f>C25/4</f>
        <v>18282.329999999998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0.5" customHeight="1" thickBot="1">
      <c r="A27" s="31">
        <v>1.4</v>
      </c>
      <c r="B27" s="32" t="s">
        <v>27</v>
      </c>
      <c r="C27" s="33">
        <f>C8*1.85*12</f>
        <v>76434.6</v>
      </c>
      <c r="D27" s="33">
        <f>C27/4</f>
        <v>19108.65</v>
      </c>
      <c r="E27" s="29">
        <f t="shared" si="1"/>
        <v>19108.65</v>
      </c>
      <c r="F27" s="29">
        <f t="shared" si="0"/>
        <v>19108.65</v>
      </c>
      <c r="G27" s="30">
        <f>C27/4</f>
        <v>19108.65</v>
      </c>
    </row>
    <row r="28" spans="1:7" ht="43.5" customHeight="1" thickBot="1">
      <c r="A28" s="34">
        <v>1.5</v>
      </c>
      <c r="B28" s="35" t="s">
        <v>28</v>
      </c>
      <c r="C28" s="36">
        <f>C8*2.03*12</f>
        <v>83871.47999999998</v>
      </c>
      <c r="D28" s="36">
        <f>C28/4</f>
        <v>20967.869999999995</v>
      </c>
      <c r="E28" s="29">
        <f t="shared" si="1"/>
        <v>20967.869999999995</v>
      </c>
      <c r="F28" s="29">
        <f t="shared" si="0"/>
        <v>20967.869999999995</v>
      </c>
      <c r="G28" s="30">
        <f>C28/4</f>
        <v>20967.869999999995</v>
      </c>
    </row>
    <row r="29" spans="1:7" ht="60" customHeight="1" thickBot="1">
      <c r="A29" s="37">
        <v>1.6</v>
      </c>
      <c r="B29" s="38" t="s">
        <v>29</v>
      </c>
      <c r="C29" s="39">
        <f>C31+C32+C33+C34</f>
        <v>423075.84</v>
      </c>
      <c r="D29" s="45">
        <f>C29/4</f>
        <v>105768.96</v>
      </c>
      <c r="E29" s="29">
        <f t="shared" si="1"/>
        <v>105768.96</v>
      </c>
      <c r="F29" s="29">
        <f t="shared" si="0"/>
        <v>105768.96</v>
      </c>
      <c r="G29" s="30">
        <f>C29/4</f>
        <v>105768.96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1.25" customHeight="1" thickBot="1">
      <c r="A31" s="22"/>
      <c r="B31" s="40" t="s">
        <v>30</v>
      </c>
      <c r="C31" s="39">
        <f>C8*2.18*12</f>
        <v>90068.88</v>
      </c>
      <c r="D31" s="30">
        <f>C31/4</f>
        <v>22517.22</v>
      </c>
      <c r="E31" s="29">
        <f t="shared" si="1"/>
        <v>22517.22</v>
      </c>
      <c r="F31" s="29">
        <f t="shared" si="0"/>
        <v>22517.22</v>
      </c>
      <c r="G31" s="30">
        <f>C31/4</f>
        <v>22517.22</v>
      </c>
    </row>
    <row r="32" spans="1:7" ht="50.25" customHeight="1" thickBot="1">
      <c r="A32" s="22"/>
      <c r="B32" s="40" t="s">
        <v>31</v>
      </c>
      <c r="C32" s="39">
        <f>C8*2.57*12</f>
        <v>106182.12</v>
      </c>
      <c r="D32" s="30">
        <f>C32/4</f>
        <v>26545.53</v>
      </c>
      <c r="E32" s="29">
        <f t="shared" si="1"/>
        <v>26545.53</v>
      </c>
      <c r="F32" s="29">
        <f t="shared" si="0"/>
        <v>26545.53</v>
      </c>
      <c r="G32" s="30">
        <f>C32/4</f>
        <v>26545.53</v>
      </c>
    </row>
    <row r="33" spans="1:7" ht="35.25" customHeight="1" thickBot="1">
      <c r="A33" s="22"/>
      <c r="B33" s="40" t="s">
        <v>32</v>
      </c>
      <c r="C33" s="39">
        <f>C8*1.09*12</f>
        <v>45034.44</v>
      </c>
      <c r="D33" s="30">
        <f>C33/4</f>
        <v>11258.61</v>
      </c>
      <c r="E33" s="29">
        <f t="shared" si="1"/>
        <v>11258.61</v>
      </c>
      <c r="F33" s="29">
        <f t="shared" si="0"/>
        <v>11258.61</v>
      </c>
      <c r="G33" s="30">
        <f>C33/4</f>
        <v>11258.61</v>
      </c>
    </row>
    <row r="34" spans="1:7" ht="15.75" thickBot="1">
      <c r="A34" s="22"/>
      <c r="B34" s="24" t="s">
        <v>33</v>
      </c>
      <c r="C34" s="39">
        <f>C8*4.4*12</f>
        <v>181790.40000000002</v>
      </c>
      <c r="D34" s="30">
        <f>C34/4</f>
        <v>45447.600000000006</v>
      </c>
      <c r="E34" s="29">
        <f t="shared" si="1"/>
        <v>45447.600000000006</v>
      </c>
      <c r="F34" s="29">
        <f t="shared" si="0"/>
        <v>45447.600000000006</v>
      </c>
      <c r="G34" s="30">
        <f>C34/4</f>
        <v>45447.600000000006</v>
      </c>
    </row>
    <row r="35" spans="1:7" ht="24.7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8">
      <selection activeCell="I16" sqref="I16"/>
    </sheetView>
  </sheetViews>
  <sheetFormatPr defaultColWidth="9.140625" defaultRowHeight="15"/>
  <cols>
    <col min="1" max="1" width="7.8515625" style="0" customWidth="1"/>
    <col min="2" max="2" width="33.421875" style="0" customWidth="1"/>
    <col min="3" max="3" width="10.421875" style="0" customWidth="1"/>
    <col min="4" max="4" width="10.140625" style="0" customWidth="1"/>
    <col min="5" max="5" width="10.7109375" style="0" customWidth="1"/>
    <col min="6" max="6" width="10.57421875" style="0" customWidth="1"/>
    <col min="7" max="7" width="11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1573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621964.2000000001</v>
      </c>
      <c r="D13" s="10">
        <f>C13/4</f>
        <v>155491.05000000002</v>
      </c>
      <c r="E13" s="10">
        <f>C13/4</f>
        <v>155491.05000000002</v>
      </c>
      <c r="F13" s="10">
        <f>C13/4</f>
        <v>155491.05000000002</v>
      </c>
      <c r="G13" s="10">
        <f>C13/4</f>
        <v>155491.05000000002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621964.2000000001</v>
      </c>
      <c r="D19" s="42">
        <f>C19/4</f>
        <v>155491.05000000002</v>
      </c>
      <c r="E19" s="42">
        <f>C19/4</f>
        <v>155491.05000000002</v>
      </c>
      <c r="F19" s="42">
        <f>C19/4</f>
        <v>155491.05000000002</v>
      </c>
      <c r="G19" s="42">
        <f>C19/4</f>
        <v>155491.05000000002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165542.52</v>
      </c>
      <c r="D22" s="29">
        <f>C22/4</f>
        <v>41385.63</v>
      </c>
      <c r="E22" s="29">
        <f>C22/4</f>
        <v>41385.63</v>
      </c>
      <c r="F22" s="29">
        <f>C22/4</f>
        <v>41385.63</v>
      </c>
      <c r="G22" s="30">
        <f>C22/4</f>
        <v>41385.63</v>
      </c>
    </row>
    <row r="23" spans="1:7" ht="15">
      <c r="A23" s="58" t="s">
        <v>36</v>
      </c>
      <c r="B23" s="60" t="s">
        <v>25</v>
      </c>
      <c r="C23" s="62">
        <f>C8*8.3*12</f>
        <v>156670.80000000002</v>
      </c>
      <c r="D23" s="62">
        <f>C23/4</f>
        <v>39167.700000000004</v>
      </c>
      <c r="E23" s="66">
        <f>C23/4</f>
        <v>39167.700000000004</v>
      </c>
      <c r="F23" s="66">
        <f aca="true" t="shared" si="0" ref="F23:F34">C23/4</f>
        <v>39167.700000000004</v>
      </c>
      <c r="G23" s="68">
        <f>C23/4</f>
        <v>39167.700000000004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33410.520000000004</v>
      </c>
      <c r="D25" s="50">
        <f>C25/4</f>
        <v>8352.630000000001</v>
      </c>
      <c r="E25" s="66">
        <f aca="true" t="shared" si="1" ref="E25:E34">C25/4</f>
        <v>8352.630000000001</v>
      </c>
      <c r="F25" s="66">
        <f t="shared" si="0"/>
        <v>8352.630000000001</v>
      </c>
      <c r="G25" s="68">
        <f>C25/4</f>
        <v>8352.630000000001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9.75" customHeight="1" thickBot="1">
      <c r="A27" s="31">
        <v>1.4</v>
      </c>
      <c r="B27" s="32" t="s">
        <v>27</v>
      </c>
      <c r="C27" s="33">
        <f>C8*1.85*12</f>
        <v>34920.600000000006</v>
      </c>
      <c r="D27" s="33">
        <f>C27/4</f>
        <v>8730.150000000001</v>
      </c>
      <c r="E27" s="29">
        <f t="shared" si="1"/>
        <v>8730.150000000001</v>
      </c>
      <c r="F27" s="29">
        <f t="shared" si="0"/>
        <v>8730.150000000001</v>
      </c>
      <c r="G27" s="30">
        <f>C27/4</f>
        <v>8730.150000000001</v>
      </c>
    </row>
    <row r="28" spans="1:7" ht="40.5" customHeight="1" thickBot="1">
      <c r="A28" s="34">
        <v>1.5</v>
      </c>
      <c r="B28" s="35" t="s">
        <v>28</v>
      </c>
      <c r="C28" s="36">
        <f>C8*2.03*12</f>
        <v>38318.28</v>
      </c>
      <c r="D28" s="36">
        <f>C28/4</f>
        <v>9579.57</v>
      </c>
      <c r="E28" s="29">
        <f t="shared" si="1"/>
        <v>9579.57</v>
      </c>
      <c r="F28" s="29">
        <f t="shared" si="0"/>
        <v>9579.57</v>
      </c>
      <c r="G28" s="30">
        <f>C28/4</f>
        <v>9579.57</v>
      </c>
    </row>
    <row r="29" spans="1:7" ht="62.25" customHeight="1" thickBot="1">
      <c r="A29" s="37">
        <v>1.6</v>
      </c>
      <c r="B29" s="38" t="s">
        <v>29</v>
      </c>
      <c r="C29" s="39">
        <f>C31+C32+C33+C34</f>
        <v>193290.24</v>
      </c>
      <c r="D29" s="45">
        <f>C29/4</f>
        <v>48322.56</v>
      </c>
      <c r="E29" s="29">
        <f t="shared" si="1"/>
        <v>48322.56</v>
      </c>
      <c r="F29" s="29">
        <f t="shared" si="0"/>
        <v>48322.56</v>
      </c>
      <c r="G29" s="30">
        <f>C29/4</f>
        <v>48322.56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9" customHeight="1" thickBot="1">
      <c r="A31" s="22"/>
      <c r="B31" s="40" t="s">
        <v>30</v>
      </c>
      <c r="C31" s="39">
        <f>C8*2.18*12</f>
        <v>41149.68000000001</v>
      </c>
      <c r="D31" s="30">
        <f>C31/4</f>
        <v>10287.420000000002</v>
      </c>
      <c r="E31" s="29">
        <f t="shared" si="1"/>
        <v>10287.420000000002</v>
      </c>
      <c r="F31" s="29">
        <f t="shared" si="0"/>
        <v>10287.420000000002</v>
      </c>
      <c r="G31" s="30">
        <f>C31/4</f>
        <v>10287.420000000002</v>
      </c>
    </row>
    <row r="32" spans="1:7" ht="49.5" customHeight="1" thickBot="1">
      <c r="A32" s="22"/>
      <c r="B32" s="40" t="s">
        <v>31</v>
      </c>
      <c r="C32" s="39">
        <f>C8*2.57*12</f>
        <v>48511.31999999999</v>
      </c>
      <c r="D32" s="30">
        <f>C32/4</f>
        <v>12127.829999999998</v>
      </c>
      <c r="E32" s="29">
        <f t="shared" si="1"/>
        <v>12127.829999999998</v>
      </c>
      <c r="F32" s="29">
        <f t="shared" si="0"/>
        <v>12127.829999999998</v>
      </c>
      <c r="G32" s="30">
        <f>C32/4</f>
        <v>12127.829999999998</v>
      </c>
    </row>
    <row r="33" spans="1:7" ht="37.5" customHeight="1" thickBot="1">
      <c r="A33" s="22"/>
      <c r="B33" s="40" t="s">
        <v>32</v>
      </c>
      <c r="C33" s="39">
        <f>C8*1.09*12</f>
        <v>20574.840000000004</v>
      </c>
      <c r="D33" s="30">
        <f>C33/4</f>
        <v>5143.710000000001</v>
      </c>
      <c r="E33" s="29">
        <f t="shared" si="1"/>
        <v>5143.710000000001</v>
      </c>
      <c r="F33" s="29">
        <f t="shared" si="0"/>
        <v>5143.710000000001</v>
      </c>
      <c r="G33" s="30">
        <f>C33/4</f>
        <v>5143.710000000001</v>
      </c>
    </row>
    <row r="34" spans="1:7" ht="15.75" thickBot="1">
      <c r="A34" s="22"/>
      <c r="B34" s="24" t="s">
        <v>33</v>
      </c>
      <c r="C34" s="39">
        <f>C8*4.4*12</f>
        <v>83054.40000000001</v>
      </c>
      <c r="D34" s="30">
        <f>C34/4</f>
        <v>20763.600000000002</v>
      </c>
      <c r="E34" s="29">
        <f t="shared" si="1"/>
        <v>20763.600000000002</v>
      </c>
      <c r="F34" s="29">
        <f t="shared" si="0"/>
        <v>20763.600000000002</v>
      </c>
      <c r="G34" s="30">
        <f>C34/4</f>
        <v>20763.600000000002</v>
      </c>
    </row>
    <row r="35" spans="1:7" ht="26.2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H20" sqref="H20"/>
    </sheetView>
  </sheetViews>
  <sheetFormatPr defaultColWidth="9.140625" defaultRowHeight="15"/>
  <cols>
    <col min="1" max="1" width="7.00390625" style="0" customWidth="1"/>
    <col min="2" max="2" width="34.7109375" style="0" customWidth="1"/>
    <col min="3" max="3" width="11.140625" style="0" customWidth="1"/>
    <col min="4" max="4" width="12.57421875" style="0" customWidth="1"/>
    <col min="5" max="5" width="10.7109375" style="0" customWidth="1"/>
    <col min="6" max="6" width="10.421875" style="0" customWidth="1"/>
    <col min="7" max="7" width="10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1264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499785.60000000003</v>
      </c>
      <c r="D13" s="10">
        <f>C13/4</f>
        <v>124946.40000000001</v>
      </c>
      <c r="E13" s="10">
        <f>C13/4</f>
        <v>124946.40000000001</v>
      </c>
      <c r="F13" s="10">
        <f>C13/4</f>
        <v>124946.40000000001</v>
      </c>
      <c r="G13" s="10">
        <f>C13/4</f>
        <v>124946.40000000001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499785.60000000003</v>
      </c>
      <c r="D19" s="42">
        <f>C19/4</f>
        <v>124946.40000000001</v>
      </c>
      <c r="E19" s="42">
        <f>C19/4</f>
        <v>124946.40000000001</v>
      </c>
      <c r="F19" s="42">
        <f>C19/4</f>
        <v>124946.40000000001</v>
      </c>
      <c r="G19" s="42">
        <f>C19/4</f>
        <v>124946.40000000001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133023.36</v>
      </c>
      <c r="D22" s="29">
        <f>C22/4</f>
        <v>33255.84</v>
      </c>
      <c r="E22" s="29">
        <f>C22/4</f>
        <v>33255.84</v>
      </c>
      <c r="F22" s="29">
        <f>C22/4</f>
        <v>33255.84</v>
      </c>
      <c r="G22" s="30">
        <f>C22/4</f>
        <v>33255.84</v>
      </c>
    </row>
    <row r="23" spans="1:7" ht="15">
      <c r="A23" s="58" t="s">
        <v>36</v>
      </c>
      <c r="B23" s="60" t="s">
        <v>25</v>
      </c>
      <c r="C23" s="62">
        <f>C8*8.3*12</f>
        <v>125894.40000000001</v>
      </c>
      <c r="D23" s="62">
        <f>C23/4</f>
        <v>31473.600000000002</v>
      </c>
      <c r="E23" s="66">
        <f>C23/4</f>
        <v>31473.600000000002</v>
      </c>
      <c r="F23" s="66">
        <f aca="true" t="shared" si="0" ref="F23:F34">C23/4</f>
        <v>31473.600000000002</v>
      </c>
      <c r="G23" s="68">
        <f>C23/4</f>
        <v>31473.600000000002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26847.36</v>
      </c>
      <c r="D25" s="50">
        <f>C25/4</f>
        <v>6711.84</v>
      </c>
      <c r="E25" s="66">
        <f aca="true" t="shared" si="1" ref="E25:E34">C25/4</f>
        <v>6711.84</v>
      </c>
      <c r="F25" s="66">
        <f t="shared" si="0"/>
        <v>6711.84</v>
      </c>
      <c r="G25" s="68">
        <f>C25/4</f>
        <v>6711.84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2" customHeight="1" thickBot="1">
      <c r="A27" s="31">
        <v>1.4</v>
      </c>
      <c r="B27" s="32" t="s">
        <v>27</v>
      </c>
      <c r="C27" s="33">
        <f>C8*1.85*12</f>
        <v>28060.800000000003</v>
      </c>
      <c r="D27" s="33">
        <f>C27/4</f>
        <v>7015.200000000001</v>
      </c>
      <c r="E27" s="29">
        <f t="shared" si="1"/>
        <v>7015.200000000001</v>
      </c>
      <c r="F27" s="29">
        <f t="shared" si="0"/>
        <v>7015.200000000001</v>
      </c>
      <c r="G27" s="30">
        <f>C27/4</f>
        <v>7015.200000000001</v>
      </c>
    </row>
    <row r="28" spans="1:7" ht="38.25" customHeight="1" thickBot="1">
      <c r="A28" s="34">
        <v>1.5</v>
      </c>
      <c r="B28" s="35" t="s">
        <v>28</v>
      </c>
      <c r="C28" s="36">
        <f>C8*2.03*12</f>
        <v>30791.039999999994</v>
      </c>
      <c r="D28" s="36">
        <f>C28/4</f>
        <v>7697.759999999998</v>
      </c>
      <c r="E28" s="29">
        <f t="shared" si="1"/>
        <v>7697.759999999998</v>
      </c>
      <c r="F28" s="29">
        <f t="shared" si="0"/>
        <v>7697.759999999998</v>
      </c>
      <c r="G28" s="30">
        <f>C28/4</f>
        <v>7697.759999999998</v>
      </c>
    </row>
    <row r="29" spans="1:7" ht="60.75" customHeight="1" thickBot="1">
      <c r="A29" s="37">
        <v>1.6</v>
      </c>
      <c r="B29" s="38" t="s">
        <v>29</v>
      </c>
      <c r="C29" s="39">
        <f>C31+C32+C33+C34</f>
        <v>155320.32</v>
      </c>
      <c r="D29" s="45">
        <f>C29/4</f>
        <v>38830.08</v>
      </c>
      <c r="E29" s="29">
        <f t="shared" si="1"/>
        <v>38830.08</v>
      </c>
      <c r="F29" s="29">
        <f t="shared" si="0"/>
        <v>38830.08</v>
      </c>
      <c r="G29" s="30">
        <f>C29/4</f>
        <v>38830.08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8.75" customHeight="1" thickBot="1">
      <c r="A31" s="22"/>
      <c r="B31" s="40" t="s">
        <v>30</v>
      </c>
      <c r="C31" s="39">
        <f>C8*2.18*12</f>
        <v>33066.24</v>
      </c>
      <c r="D31" s="30">
        <f>C31/4</f>
        <v>8266.56</v>
      </c>
      <c r="E31" s="29">
        <f t="shared" si="1"/>
        <v>8266.56</v>
      </c>
      <c r="F31" s="29">
        <f t="shared" si="0"/>
        <v>8266.56</v>
      </c>
      <c r="G31" s="30">
        <f>C31/4</f>
        <v>8266.56</v>
      </c>
    </row>
    <row r="32" spans="1:7" ht="39" customHeight="1" thickBot="1">
      <c r="A32" s="22"/>
      <c r="B32" s="40" t="s">
        <v>31</v>
      </c>
      <c r="C32" s="39">
        <f>C8*2.57*12</f>
        <v>38981.76</v>
      </c>
      <c r="D32" s="30">
        <f>C32/4</f>
        <v>9745.44</v>
      </c>
      <c r="E32" s="29">
        <f t="shared" si="1"/>
        <v>9745.44</v>
      </c>
      <c r="F32" s="29">
        <f t="shared" si="0"/>
        <v>9745.44</v>
      </c>
      <c r="G32" s="30">
        <f>C32/4</f>
        <v>9745.44</v>
      </c>
    </row>
    <row r="33" spans="1:7" ht="30.75" customHeight="1" thickBot="1">
      <c r="A33" s="22"/>
      <c r="B33" s="40" t="s">
        <v>32</v>
      </c>
      <c r="C33" s="39">
        <f>C8*1.09*12</f>
        <v>16533.12</v>
      </c>
      <c r="D33" s="30">
        <f>C33/4</f>
        <v>4133.28</v>
      </c>
      <c r="E33" s="29">
        <f t="shared" si="1"/>
        <v>4133.28</v>
      </c>
      <c r="F33" s="29">
        <f t="shared" si="0"/>
        <v>4133.28</v>
      </c>
      <c r="G33" s="30">
        <f>C33/4</f>
        <v>4133.28</v>
      </c>
    </row>
    <row r="34" spans="1:7" ht="15.75" thickBot="1">
      <c r="A34" s="22"/>
      <c r="B34" s="24" t="s">
        <v>33</v>
      </c>
      <c r="C34" s="39">
        <f>C8*4.4*12</f>
        <v>66739.20000000001</v>
      </c>
      <c r="D34" s="30">
        <f>C34/4</f>
        <v>16684.800000000003</v>
      </c>
      <c r="E34" s="29">
        <f t="shared" si="1"/>
        <v>16684.800000000003</v>
      </c>
      <c r="F34" s="29">
        <f t="shared" si="0"/>
        <v>16684.800000000003</v>
      </c>
      <c r="G34" s="30">
        <f>C34/4</f>
        <v>16684.800000000003</v>
      </c>
    </row>
    <row r="35" spans="1:7" ht="22.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8" sqref="A28:IV28"/>
    </sheetView>
  </sheetViews>
  <sheetFormatPr defaultColWidth="9.140625" defaultRowHeight="15"/>
  <cols>
    <col min="1" max="1" width="7.28125" style="0" customWidth="1"/>
    <col min="2" max="2" width="35.421875" style="0" customWidth="1"/>
    <col min="3" max="3" width="11.140625" style="0" customWidth="1"/>
    <col min="4" max="5" width="11.28125" style="0" customWidth="1"/>
    <col min="6" max="6" width="11.7109375" style="0" customWidth="1"/>
    <col min="7" max="7" width="10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1316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520346.4</v>
      </c>
      <c r="D13" s="10">
        <f>C13/4</f>
        <v>130086.6</v>
      </c>
      <c r="E13" s="10">
        <f>C13/4</f>
        <v>130086.6</v>
      </c>
      <c r="F13" s="10">
        <f>C13/4</f>
        <v>130086.6</v>
      </c>
      <c r="G13" s="10">
        <f>C13/4</f>
        <v>130086.6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520346.4</v>
      </c>
      <c r="D19" s="42">
        <f>C19/4</f>
        <v>130086.6</v>
      </c>
      <c r="E19" s="42">
        <f>C19/4</f>
        <v>130086.6</v>
      </c>
      <c r="F19" s="42">
        <f>C19/4</f>
        <v>130086.6</v>
      </c>
      <c r="G19" s="42">
        <f>C19/4</f>
        <v>130086.6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138495.84</v>
      </c>
      <c r="D22" s="29">
        <f>C22/4</f>
        <v>34623.96</v>
      </c>
      <c r="E22" s="29">
        <f>C22/4</f>
        <v>34623.96</v>
      </c>
      <c r="F22" s="29">
        <f>C22/4</f>
        <v>34623.96</v>
      </c>
      <c r="G22" s="30">
        <f>C22/4</f>
        <v>34623.96</v>
      </c>
    </row>
    <row r="23" spans="1:7" ht="15">
      <c r="A23" s="58" t="s">
        <v>36</v>
      </c>
      <c r="B23" s="60" t="s">
        <v>25</v>
      </c>
      <c r="C23" s="62">
        <f>C8*8.3*12</f>
        <v>131073.6</v>
      </c>
      <c r="D23" s="62">
        <f>C23/4</f>
        <v>32768.4</v>
      </c>
      <c r="E23" s="66">
        <f>C23/4</f>
        <v>32768.4</v>
      </c>
      <c r="F23" s="66">
        <f aca="true" t="shared" si="0" ref="F23:F34">C23/4</f>
        <v>32768.4</v>
      </c>
      <c r="G23" s="68">
        <f>C23/4</f>
        <v>32768.4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27951.840000000004</v>
      </c>
      <c r="D25" s="50">
        <f>C25/4</f>
        <v>6987.960000000001</v>
      </c>
      <c r="E25" s="66">
        <f aca="true" t="shared" si="1" ref="E25:E34">C25/4</f>
        <v>6987.960000000001</v>
      </c>
      <c r="F25" s="66">
        <f t="shared" si="0"/>
        <v>6987.960000000001</v>
      </c>
      <c r="G25" s="68">
        <f>C25/4</f>
        <v>6987.960000000001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1.25" customHeight="1" thickBot="1">
      <c r="A27" s="31">
        <v>1.4</v>
      </c>
      <c r="B27" s="32" t="s">
        <v>27</v>
      </c>
      <c r="C27" s="33">
        <f>C8*1.85*12</f>
        <v>29215.199999999997</v>
      </c>
      <c r="D27" s="33">
        <f>C27/4</f>
        <v>7303.799999999999</v>
      </c>
      <c r="E27" s="29">
        <f t="shared" si="1"/>
        <v>7303.799999999999</v>
      </c>
      <c r="F27" s="29">
        <f t="shared" si="0"/>
        <v>7303.799999999999</v>
      </c>
      <c r="G27" s="30">
        <f>C27/4</f>
        <v>7303.799999999999</v>
      </c>
    </row>
    <row r="28" spans="1:7" ht="46.5" customHeight="1" thickBot="1">
      <c r="A28" s="34">
        <v>1.5</v>
      </c>
      <c r="B28" s="35" t="s">
        <v>28</v>
      </c>
      <c r="C28" s="36">
        <f>C8*2.03*12</f>
        <v>32057.759999999995</v>
      </c>
      <c r="D28" s="36">
        <f>C28/4</f>
        <v>8014.439999999999</v>
      </c>
      <c r="E28" s="29">
        <f t="shared" si="1"/>
        <v>8014.439999999999</v>
      </c>
      <c r="F28" s="29">
        <f t="shared" si="0"/>
        <v>8014.439999999999</v>
      </c>
      <c r="G28" s="30">
        <f>C28/4</f>
        <v>8014.439999999999</v>
      </c>
    </row>
    <row r="29" spans="1:7" ht="66.75" customHeight="1" thickBot="1">
      <c r="A29" s="37">
        <v>1.6</v>
      </c>
      <c r="B29" s="38" t="s">
        <v>29</v>
      </c>
      <c r="C29" s="39">
        <f>C31+C32+C33+C34</f>
        <v>161710.08000000002</v>
      </c>
      <c r="D29" s="45">
        <f>C29/4</f>
        <v>40427.520000000004</v>
      </c>
      <c r="E29" s="29">
        <f t="shared" si="1"/>
        <v>40427.520000000004</v>
      </c>
      <c r="F29" s="29">
        <f t="shared" si="0"/>
        <v>40427.520000000004</v>
      </c>
      <c r="G29" s="30">
        <f>C29/4</f>
        <v>40427.520000000004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6" customHeight="1" thickBot="1">
      <c r="A31" s="22"/>
      <c r="B31" s="40" t="s">
        <v>30</v>
      </c>
      <c r="C31" s="39">
        <f>C8*2.18*12</f>
        <v>34426.56</v>
      </c>
      <c r="D31" s="30">
        <f>C31/4</f>
        <v>8606.64</v>
      </c>
      <c r="E31" s="29">
        <f t="shared" si="1"/>
        <v>8606.64</v>
      </c>
      <c r="F31" s="29">
        <f t="shared" si="0"/>
        <v>8606.64</v>
      </c>
      <c r="G31" s="30">
        <f>C31/4</f>
        <v>8606.64</v>
      </c>
    </row>
    <row r="32" spans="1:7" ht="46.5" customHeight="1" thickBot="1">
      <c r="A32" s="22"/>
      <c r="B32" s="40" t="s">
        <v>31</v>
      </c>
      <c r="C32" s="39">
        <f>C8*2.57*12</f>
        <v>40585.44</v>
      </c>
      <c r="D32" s="30">
        <f>C32/4</f>
        <v>10146.36</v>
      </c>
      <c r="E32" s="29">
        <f t="shared" si="1"/>
        <v>10146.36</v>
      </c>
      <c r="F32" s="29">
        <f t="shared" si="0"/>
        <v>10146.36</v>
      </c>
      <c r="G32" s="30">
        <f>C32/4</f>
        <v>10146.36</v>
      </c>
    </row>
    <row r="33" spans="1:7" ht="38.25" customHeight="1" thickBot="1">
      <c r="A33" s="22"/>
      <c r="B33" s="40" t="s">
        <v>32</v>
      </c>
      <c r="C33" s="39">
        <f>C8*1.09*12</f>
        <v>17213.28</v>
      </c>
      <c r="D33" s="30">
        <f>C33/4</f>
        <v>4303.32</v>
      </c>
      <c r="E33" s="29">
        <f t="shared" si="1"/>
        <v>4303.32</v>
      </c>
      <c r="F33" s="29">
        <f t="shared" si="0"/>
        <v>4303.32</v>
      </c>
      <c r="G33" s="30">
        <f>C33/4</f>
        <v>4303.32</v>
      </c>
    </row>
    <row r="34" spans="1:7" ht="15.75" thickBot="1">
      <c r="A34" s="22"/>
      <c r="B34" s="24" t="s">
        <v>33</v>
      </c>
      <c r="C34" s="39">
        <f>C8*4.4*12</f>
        <v>69484.8</v>
      </c>
      <c r="D34" s="30">
        <f>C34/4</f>
        <v>17371.2</v>
      </c>
      <c r="E34" s="29">
        <f t="shared" si="1"/>
        <v>17371.2</v>
      </c>
      <c r="F34" s="29">
        <f t="shared" si="0"/>
        <v>17371.2</v>
      </c>
      <c r="G34" s="30">
        <f>C34/4</f>
        <v>17371.2</v>
      </c>
    </row>
    <row r="35" spans="1:7" ht="25.5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8.28125" style="0" customWidth="1"/>
    <col min="2" max="2" width="35.00390625" style="0" customWidth="1"/>
    <col min="3" max="3" width="11.140625" style="0" customWidth="1"/>
    <col min="4" max="4" width="10.7109375" style="0" customWidth="1"/>
    <col min="5" max="5" width="10.57421875" style="0" customWidth="1"/>
    <col min="6" max="6" width="11.421875" style="0" customWidth="1"/>
    <col min="7" max="7" width="11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772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305248.80000000005</v>
      </c>
      <c r="D13" s="10">
        <f>C13/4</f>
        <v>76312.20000000001</v>
      </c>
      <c r="E13" s="10">
        <f>C13/4</f>
        <v>76312.20000000001</v>
      </c>
      <c r="F13" s="10">
        <f>C13/4</f>
        <v>76312.20000000001</v>
      </c>
      <c r="G13" s="10">
        <f>C13/4</f>
        <v>76312.20000000001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305248.80000000005</v>
      </c>
      <c r="D19" s="42">
        <f>C19/4</f>
        <v>76312.20000000001</v>
      </c>
      <c r="E19" s="42">
        <f>C19/4</f>
        <v>76312.20000000001</v>
      </c>
      <c r="F19" s="42">
        <f>C19/4</f>
        <v>76312.20000000001</v>
      </c>
      <c r="G19" s="42">
        <f>C19/4</f>
        <v>76312.20000000001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81245.28</v>
      </c>
      <c r="D22" s="29">
        <f>C22/4</f>
        <v>20311.32</v>
      </c>
      <c r="E22" s="29">
        <f>C22/4</f>
        <v>20311.32</v>
      </c>
      <c r="F22" s="29">
        <f>C22/4</f>
        <v>20311.32</v>
      </c>
      <c r="G22" s="30">
        <f>C22/4</f>
        <v>20311.32</v>
      </c>
    </row>
    <row r="23" spans="1:7" ht="15">
      <c r="A23" s="58" t="s">
        <v>36</v>
      </c>
      <c r="B23" s="60" t="s">
        <v>25</v>
      </c>
      <c r="C23" s="62">
        <f>C8*8.3*12</f>
        <v>76891.20000000001</v>
      </c>
      <c r="D23" s="62">
        <f>C23/4</f>
        <v>19222.800000000003</v>
      </c>
      <c r="E23" s="66">
        <f>C23/4</f>
        <v>19222.800000000003</v>
      </c>
      <c r="F23" s="66">
        <f aca="true" t="shared" si="0" ref="F23:F34">C23/4</f>
        <v>19222.800000000003</v>
      </c>
      <c r="G23" s="68">
        <f>C23/4</f>
        <v>19222.800000000003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16397.28</v>
      </c>
      <c r="D25" s="50">
        <f>C25/4</f>
        <v>4099.32</v>
      </c>
      <c r="E25" s="66">
        <f aca="true" t="shared" si="1" ref="E25:E34">C25/4</f>
        <v>4099.32</v>
      </c>
      <c r="F25" s="66">
        <f t="shared" si="0"/>
        <v>4099.32</v>
      </c>
      <c r="G25" s="68">
        <f>C25/4</f>
        <v>4099.32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1.25" customHeight="1" thickBot="1">
      <c r="A27" s="31">
        <v>1.4</v>
      </c>
      <c r="B27" s="32" t="s">
        <v>27</v>
      </c>
      <c r="C27" s="33">
        <f>C8*1.85*12</f>
        <v>17138.4</v>
      </c>
      <c r="D27" s="33">
        <f>C27/4</f>
        <v>4284.6</v>
      </c>
      <c r="E27" s="29">
        <f t="shared" si="1"/>
        <v>4284.6</v>
      </c>
      <c r="F27" s="29">
        <f t="shared" si="0"/>
        <v>4284.6</v>
      </c>
      <c r="G27" s="30">
        <f>C27/4</f>
        <v>4284.6</v>
      </c>
    </row>
    <row r="28" spans="1:7" ht="42" customHeight="1" thickBot="1">
      <c r="A28" s="34">
        <v>1.5</v>
      </c>
      <c r="B28" s="35" t="s">
        <v>28</v>
      </c>
      <c r="C28" s="36">
        <f>C8*2.03*12</f>
        <v>18805.92</v>
      </c>
      <c r="D28" s="36">
        <f>C28/4</f>
        <v>4701.48</v>
      </c>
      <c r="E28" s="29">
        <f t="shared" si="1"/>
        <v>4701.48</v>
      </c>
      <c r="F28" s="29">
        <f t="shared" si="0"/>
        <v>4701.48</v>
      </c>
      <c r="G28" s="30">
        <f>C28/4</f>
        <v>4701.48</v>
      </c>
    </row>
    <row r="29" spans="1:7" ht="60.75" customHeight="1" thickBot="1">
      <c r="A29" s="37">
        <v>1.6</v>
      </c>
      <c r="B29" s="38" t="s">
        <v>29</v>
      </c>
      <c r="C29" s="39">
        <f>C31+C32+C33+C34</f>
        <v>94863.36000000002</v>
      </c>
      <c r="D29" s="45">
        <f>C29/4</f>
        <v>23715.840000000004</v>
      </c>
      <c r="E29" s="29">
        <f t="shared" si="1"/>
        <v>23715.840000000004</v>
      </c>
      <c r="F29" s="29">
        <f t="shared" si="0"/>
        <v>23715.840000000004</v>
      </c>
      <c r="G29" s="30">
        <f>C29/4</f>
        <v>23715.840000000004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27.75" customHeight="1" thickBot="1">
      <c r="A31" s="22"/>
      <c r="B31" s="40" t="s">
        <v>30</v>
      </c>
      <c r="C31" s="39">
        <f>C8*2.18*12</f>
        <v>20195.52</v>
      </c>
      <c r="D31" s="30">
        <f>C31/4</f>
        <v>5048.88</v>
      </c>
      <c r="E31" s="29">
        <f t="shared" si="1"/>
        <v>5048.88</v>
      </c>
      <c r="F31" s="29">
        <f t="shared" si="0"/>
        <v>5048.88</v>
      </c>
      <c r="G31" s="30">
        <f>C31/4</f>
        <v>5048.88</v>
      </c>
    </row>
    <row r="32" spans="1:7" ht="48.75" customHeight="1" thickBot="1">
      <c r="A32" s="22"/>
      <c r="B32" s="40" t="s">
        <v>31</v>
      </c>
      <c r="C32" s="39">
        <f>C8*2.57*12</f>
        <v>23808.48</v>
      </c>
      <c r="D32" s="30">
        <f>C32/4</f>
        <v>5952.12</v>
      </c>
      <c r="E32" s="29">
        <f t="shared" si="1"/>
        <v>5952.12</v>
      </c>
      <c r="F32" s="29">
        <f t="shared" si="0"/>
        <v>5952.12</v>
      </c>
      <c r="G32" s="30">
        <f>C32/4</f>
        <v>5952.12</v>
      </c>
    </row>
    <row r="33" spans="1:7" ht="37.5" customHeight="1" thickBot="1">
      <c r="A33" s="22"/>
      <c r="B33" s="40" t="s">
        <v>32</v>
      </c>
      <c r="C33" s="39">
        <f>C8*1.09*12</f>
        <v>10097.76</v>
      </c>
      <c r="D33" s="30">
        <f>C33/4</f>
        <v>2524.44</v>
      </c>
      <c r="E33" s="29">
        <f t="shared" si="1"/>
        <v>2524.44</v>
      </c>
      <c r="F33" s="29">
        <f t="shared" si="0"/>
        <v>2524.44</v>
      </c>
      <c r="G33" s="30">
        <f>C33/4</f>
        <v>2524.44</v>
      </c>
    </row>
    <row r="34" spans="1:7" ht="15.75" thickBot="1">
      <c r="A34" s="22"/>
      <c r="B34" s="24" t="s">
        <v>33</v>
      </c>
      <c r="C34" s="39">
        <f>C8*4.4*12</f>
        <v>40761.600000000006</v>
      </c>
      <c r="D34" s="30">
        <f>C34/4</f>
        <v>10190.400000000001</v>
      </c>
      <c r="E34" s="29">
        <f t="shared" si="1"/>
        <v>10190.400000000001</v>
      </c>
      <c r="F34" s="29">
        <f t="shared" si="0"/>
        <v>10190.400000000001</v>
      </c>
      <c r="G34" s="30">
        <f>C34/4</f>
        <v>10190.400000000001</v>
      </c>
    </row>
    <row r="35" spans="1:7" ht="24.75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34.8515625" style="0" customWidth="1"/>
    <col min="3" max="3" width="11.28125" style="0" customWidth="1"/>
    <col min="4" max="4" width="10.8515625" style="0" customWidth="1"/>
    <col min="5" max="5" width="11.28125" style="0" customWidth="1"/>
    <col min="6" max="6" width="10.421875" style="0" customWidth="1"/>
    <col min="7" max="7" width="10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54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767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303271.80000000005</v>
      </c>
      <c r="D13" s="10">
        <f>C13/4</f>
        <v>75817.95000000001</v>
      </c>
      <c r="E13" s="10">
        <f>C13/4</f>
        <v>75817.95000000001</v>
      </c>
      <c r="F13" s="10">
        <f>C13/4</f>
        <v>75817.95000000001</v>
      </c>
      <c r="G13" s="10">
        <f>C13/4</f>
        <v>75817.95000000001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303271.80000000005</v>
      </c>
      <c r="D19" s="42">
        <f>C19/4</f>
        <v>75817.95000000001</v>
      </c>
      <c r="E19" s="42">
        <f>C19/4</f>
        <v>75817.95000000001</v>
      </c>
      <c r="F19" s="42">
        <f>C19/4</f>
        <v>75817.95000000001</v>
      </c>
      <c r="G19" s="42">
        <f>C19/4</f>
        <v>75817.95000000001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80719.07999999999</v>
      </c>
      <c r="D22" s="29">
        <f>C22/4</f>
        <v>20179.769999999997</v>
      </c>
      <c r="E22" s="29">
        <f>C22/4</f>
        <v>20179.769999999997</v>
      </c>
      <c r="F22" s="29">
        <f>C22/4</f>
        <v>20179.769999999997</v>
      </c>
      <c r="G22" s="30">
        <f>C22/4</f>
        <v>20179.769999999997</v>
      </c>
    </row>
    <row r="23" spans="1:7" ht="15">
      <c r="A23" s="58" t="s">
        <v>36</v>
      </c>
      <c r="B23" s="60" t="s">
        <v>25</v>
      </c>
      <c r="C23" s="62">
        <f>C8*8.3*12</f>
        <v>76393.20000000001</v>
      </c>
      <c r="D23" s="62">
        <f>C23/4</f>
        <v>19098.300000000003</v>
      </c>
      <c r="E23" s="66">
        <f>C23/4</f>
        <v>19098.300000000003</v>
      </c>
      <c r="F23" s="66">
        <f aca="true" t="shared" si="0" ref="F23:F34">C23/4</f>
        <v>19098.300000000003</v>
      </c>
      <c r="G23" s="68">
        <f>C23/4</f>
        <v>19098.300000000003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16291.079999999998</v>
      </c>
      <c r="D25" s="50">
        <f>C25/4</f>
        <v>4072.7699999999995</v>
      </c>
      <c r="E25" s="66">
        <f aca="true" t="shared" si="1" ref="E25:E34">C25/4</f>
        <v>4072.7699999999995</v>
      </c>
      <c r="F25" s="66">
        <f t="shared" si="0"/>
        <v>4072.7699999999995</v>
      </c>
      <c r="G25" s="68">
        <f>C25/4</f>
        <v>4072.7699999999995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4.25" customHeight="1" thickBot="1">
      <c r="A27" s="31">
        <v>1.4</v>
      </c>
      <c r="B27" s="32" t="s">
        <v>27</v>
      </c>
      <c r="C27" s="33">
        <f>C8*1.85*12</f>
        <v>17027.4</v>
      </c>
      <c r="D27" s="33">
        <f>C27/4</f>
        <v>4256.85</v>
      </c>
      <c r="E27" s="29">
        <f t="shared" si="1"/>
        <v>4256.85</v>
      </c>
      <c r="F27" s="29">
        <f t="shared" si="0"/>
        <v>4256.85</v>
      </c>
      <c r="G27" s="30">
        <f>C27/4</f>
        <v>4256.85</v>
      </c>
    </row>
    <row r="28" spans="1:7" ht="39.75" customHeight="1" thickBot="1">
      <c r="A28" s="34">
        <v>1.5</v>
      </c>
      <c r="B28" s="35" t="s">
        <v>28</v>
      </c>
      <c r="C28" s="36">
        <f>C8*2.03*12</f>
        <v>18684.119999999995</v>
      </c>
      <c r="D28" s="36">
        <f>C28/4</f>
        <v>4671.029999999999</v>
      </c>
      <c r="E28" s="29">
        <f t="shared" si="1"/>
        <v>4671.029999999999</v>
      </c>
      <c r="F28" s="29">
        <f t="shared" si="0"/>
        <v>4671.029999999999</v>
      </c>
      <c r="G28" s="30">
        <f>C28/4</f>
        <v>4671.029999999999</v>
      </c>
    </row>
    <row r="29" spans="1:7" ht="59.25" customHeight="1" thickBot="1">
      <c r="A29" s="37">
        <v>1.6</v>
      </c>
      <c r="B29" s="38" t="s">
        <v>29</v>
      </c>
      <c r="C29" s="39">
        <f>C31+C32+C33+C34</f>
        <v>94248.96</v>
      </c>
      <c r="D29" s="45">
        <f>C29/4</f>
        <v>23562.24</v>
      </c>
      <c r="E29" s="29">
        <f t="shared" si="1"/>
        <v>23562.24</v>
      </c>
      <c r="F29" s="29">
        <f t="shared" si="0"/>
        <v>23562.24</v>
      </c>
      <c r="G29" s="30">
        <f>C29/4</f>
        <v>23562.24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6.75" customHeight="1" thickBot="1">
      <c r="A31" s="22"/>
      <c r="B31" s="40" t="s">
        <v>30</v>
      </c>
      <c r="C31" s="39">
        <f>C8*2.18*12</f>
        <v>20064.72</v>
      </c>
      <c r="D31" s="30">
        <f>C31/4</f>
        <v>5016.18</v>
      </c>
      <c r="E31" s="29">
        <f t="shared" si="1"/>
        <v>5016.18</v>
      </c>
      <c r="F31" s="29">
        <f t="shared" si="0"/>
        <v>5016.18</v>
      </c>
      <c r="G31" s="30">
        <f>C31/4</f>
        <v>5016.18</v>
      </c>
    </row>
    <row r="32" spans="1:7" ht="40.5" customHeight="1" thickBot="1">
      <c r="A32" s="22"/>
      <c r="B32" s="40" t="s">
        <v>31</v>
      </c>
      <c r="C32" s="39">
        <f>C8*2.57*12</f>
        <v>23654.28</v>
      </c>
      <c r="D32" s="30">
        <f>C32/4</f>
        <v>5913.57</v>
      </c>
      <c r="E32" s="29">
        <f t="shared" si="1"/>
        <v>5913.57</v>
      </c>
      <c r="F32" s="29">
        <f t="shared" si="0"/>
        <v>5913.57</v>
      </c>
      <c r="G32" s="30">
        <f>C32/4</f>
        <v>5913.57</v>
      </c>
    </row>
    <row r="33" spans="1:7" ht="37.5" customHeight="1" thickBot="1">
      <c r="A33" s="22"/>
      <c r="B33" s="40" t="s">
        <v>32</v>
      </c>
      <c r="C33" s="39">
        <f>C8*1.09*12</f>
        <v>10032.36</v>
      </c>
      <c r="D33" s="30">
        <f>C33/4</f>
        <v>2508.09</v>
      </c>
      <c r="E33" s="29">
        <f t="shared" si="1"/>
        <v>2508.09</v>
      </c>
      <c r="F33" s="29">
        <f t="shared" si="0"/>
        <v>2508.09</v>
      </c>
      <c r="G33" s="30">
        <f>C33/4</f>
        <v>2508.09</v>
      </c>
    </row>
    <row r="34" spans="1:7" ht="15.75" thickBot="1">
      <c r="A34" s="22"/>
      <c r="B34" s="24" t="s">
        <v>33</v>
      </c>
      <c r="C34" s="39">
        <f>C8*4.4*12</f>
        <v>40497.600000000006</v>
      </c>
      <c r="D34" s="30">
        <f>C34/4</f>
        <v>10124.400000000001</v>
      </c>
      <c r="E34" s="29">
        <f t="shared" si="1"/>
        <v>10124.400000000001</v>
      </c>
      <c r="F34" s="29">
        <f t="shared" si="0"/>
        <v>10124.400000000001</v>
      </c>
      <c r="G34" s="30">
        <f>C34/4</f>
        <v>10124.400000000001</v>
      </c>
    </row>
    <row r="35" spans="1:7" ht="24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8">
      <selection activeCell="D8" sqref="D8"/>
    </sheetView>
  </sheetViews>
  <sheetFormatPr defaultColWidth="9.140625" defaultRowHeight="15"/>
  <cols>
    <col min="1" max="1" width="7.28125" style="0" customWidth="1"/>
    <col min="2" max="2" width="33.421875" style="0" customWidth="1"/>
    <col min="3" max="4" width="11.140625" style="0" customWidth="1"/>
    <col min="5" max="7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55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3949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1561434.6</v>
      </c>
      <c r="D13" s="10">
        <f>C13/4</f>
        <v>390358.65</v>
      </c>
      <c r="E13" s="10">
        <f>C13/4</f>
        <v>390358.65</v>
      </c>
      <c r="F13" s="10">
        <f>C13/4</f>
        <v>390358.65</v>
      </c>
      <c r="G13" s="10">
        <f>C13/4</f>
        <v>390358.65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1561434.6</v>
      </c>
      <c r="D19" s="42">
        <f>C19/4</f>
        <v>390358.65</v>
      </c>
      <c r="E19" s="42">
        <f>C19/4</f>
        <v>390358.65</v>
      </c>
      <c r="F19" s="42">
        <f>C19/4</f>
        <v>390358.65</v>
      </c>
      <c r="G19" s="42">
        <f>C19/4</f>
        <v>390358.65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415592.75999999995</v>
      </c>
      <c r="D22" s="29">
        <f>C22/4</f>
        <v>103898.18999999999</v>
      </c>
      <c r="E22" s="29">
        <f>C22/4</f>
        <v>103898.18999999999</v>
      </c>
      <c r="F22" s="29">
        <f>C22/4</f>
        <v>103898.18999999999</v>
      </c>
      <c r="G22" s="30">
        <f>C22/4</f>
        <v>103898.18999999999</v>
      </c>
    </row>
    <row r="23" spans="1:7" ht="15">
      <c r="A23" s="58" t="s">
        <v>36</v>
      </c>
      <c r="B23" s="60" t="s">
        <v>25</v>
      </c>
      <c r="C23" s="62">
        <f>C8*8.3*12</f>
        <v>393320.4</v>
      </c>
      <c r="D23" s="62">
        <f>C23/4</f>
        <v>98330.1</v>
      </c>
      <c r="E23" s="66">
        <f>C23/4</f>
        <v>98330.1</v>
      </c>
      <c r="F23" s="66">
        <f aca="true" t="shared" si="0" ref="F23:F34">C23/4</f>
        <v>98330.1</v>
      </c>
      <c r="G23" s="68">
        <f>C23/4</f>
        <v>98330.1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83876.76000000001</v>
      </c>
      <c r="D25" s="50">
        <f>C25/4</f>
        <v>20969.190000000002</v>
      </c>
      <c r="E25" s="66">
        <f aca="true" t="shared" si="1" ref="E25:E34">C25/4</f>
        <v>20969.190000000002</v>
      </c>
      <c r="F25" s="66">
        <f t="shared" si="0"/>
        <v>20969.190000000002</v>
      </c>
      <c r="G25" s="68">
        <f>C25/4</f>
        <v>20969.190000000002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" customHeight="1" thickBot="1">
      <c r="A27" s="31">
        <v>1.4</v>
      </c>
      <c r="B27" s="32" t="s">
        <v>27</v>
      </c>
      <c r="C27" s="33">
        <f>C8*1.85*12</f>
        <v>87667.8</v>
      </c>
      <c r="D27" s="33">
        <f>C27/4</f>
        <v>21916.95</v>
      </c>
      <c r="E27" s="29">
        <f t="shared" si="1"/>
        <v>21916.95</v>
      </c>
      <c r="F27" s="29">
        <f t="shared" si="0"/>
        <v>21916.95</v>
      </c>
      <c r="G27" s="30">
        <f>C27/4</f>
        <v>21916.95</v>
      </c>
    </row>
    <row r="28" spans="1:7" ht="42.75" customHeight="1" thickBot="1">
      <c r="A28" s="34">
        <v>1.5</v>
      </c>
      <c r="B28" s="35" t="s">
        <v>28</v>
      </c>
      <c r="C28" s="36">
        <f>C8*2.03*12</f>
        <v>96197.63999999998</v>
      </c>
      <c r="D28" s="36">
        <f>C28/4</f>
        <v>24049.409999999996</v>
      </c>
      <c r="E28" s="29">
        <f t="shared" si="1"/>
        <v>24049.409999999996</v>
      </c>
      <c r="F28" s="29">
        <f t="shared" si="0"/>
        <v>24049.409999999996</v>
      </c>
      <c r="G28" s="30">
        <f>C28/4</f>
        <v>24049.409999999996</v>
      </c>
    </row>
    <row r="29" spans="1:7" ht="70.5" customHeight="1" thickBot="1">
      <c r="A29" s="37">
        <v>1.6</v>
      </c>
      <c r="B29" s="38" t="s">
        <v>29</v>
      </c>
      <c r="C29" s="39">
        <f>C31+C32+C33+C34</f>
        <v>485253.12000000005</v>
      </c>
      <c r="D29" s="45">
        <f>C29/4</f>
        <v>121313.28000000001</v>
      </c>
      <c r="E29" s="29">
        <f t="shared" si="1"/>
        <v>121313.28000000001</v>
      </c>
      <c r="F29" s="29">
        <f t="shared" si="0"/>
        <v>121313.28000000001</v>
      </c>
      <c r="G29" s="30">
        <f>C29/4</f>
        <v>121313.28000000001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2.75" customHeight="1" thickBot="1">
      <c r="A31" s="22"/>
      <c r="B31" s="40" t="s">
        <v>30</v>
      </c>
      <c r="C31" s="39">
        <f>C8*2.18*12</f>
        <v>103305.84000000003</v>
      </c>
      <c r="D31" s="30">
        <f>C31/4</f>
        <v>25826.460000000006</v>
      </c>
      <c r="E31" s="29">
        <f t="shared" si="1"/>
        <v>25826.460000000006</v>
      </c>
      <c r="F31" s="29">
        <f t="shared" si="0"/>
        <v>25826.460000000006</v>
      </c>
      <c r="G31" s="30">
        <f>C31/4</f>
        <v>25826.460000000006</v>
      </c>
    </row>
    <row r="32" spans="1:7" ht="49.5" customHeight="1" thickBot="1">
      <c r="A32" s="22"/>
      <c r="B32" s="40" t="s">
        <v>31</v>
      </c>
      <c r="C32" s="39">
        <f>C8*2.57*12</f>
        <v>121787.15999999997</v>
      </c>
      <c r="D32" s="30">
        <f>C32/4</f>
        <v>30446.789999999994</v>
      </c>
      <c r="E32" s="29">
        <f t="shared" si="1"/>
        <v>30446.789999999994</v>
      </c>
      <c r="F32" s="29">
        <f t="shared" si="0"/>
        <v>30446.789999999994</v>
      </c>
      <c r="G32" s="30">
        <f>C32/4</f>
        <v>30446.789999999994</v>
      </c>
    </row>
    <row r="33" spans="1:7" ht="40.5" customHeight="1" thickBot="1">
      <c r="A33" s="22"/>
      <c r="B33" s="40" t="s">
        <v>32</v>
      </c>
      <c r="C33" s="39">
        <f>C8*1.09*12</f>
        <v>51652.92000000001</v>
      </c>
      <c r="D33" s="30">
        <f>C33/4</f>
        <v>12913.230000000003</v>
      </c>
      <c r="E33" s="29">
        <f t="shared" si="1"/>
        <v>12913.230000000003</v>
      </c>
      <c r="F33" s="29">
        <f t="shared" si="0"/>
        <v>12913.230000000003</v>
      </c>
      <c r="G33" s="30">
        <f>C33/4</f>
        <v>12913.230000000003</v>
      </c>
    </row>
    <row r="34" spans="1:7" ht="15.75" thickBot="1">
      <c r="A34" s="22"/>
      <c r="B34" s="24" t="s">
        <v>33</v>
      </c>
      <c r="C34" s="39">
        <f>C8*4.4*12</f>
        <v>208507.2</v>
      </c>
      <c r="D34" s="30">
        <f>C34/4</f>
        <v>52126.8</v>
      </c>
      <c r="E34" s="29">
        <f t="shared" si="1"/>
        <v>52126.8</v>
      </c>
      <c r="F34" s="29">
        <f t="shared" si="0"/>
        <v>52126.8</v>
      </c>
      <c r="G34" s="30">
        <f>C34/4</f>
        <v>52126.8</v>
      </c>
    </row>
    <row r="35" spans="1:7" ht="21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H22"/>
    </sheetView>
  </sheetViews>
  <sheetFormatPr defaultColWidth="9.140625" defaultRowHeight="15"/>
  <cols>
    <col min="1" max="1" width="7.8515625" style="0" customWidth="1"/>
    <col min="2" max="2" width="28.28125" style="0" customWidth="1"/>
    <col min="3" max="3" width="11.140625" style="0" customWidth="1"/>
    <col min="4" max="5" width="10.8515625" style="0" customWidth="1"/>
    <col min="6" max="6" width="10.421875" style="0" customWidth="1"/>
    <col min="7" max="7" width="10.28125" style="0" customWidth="1"/>
  </cols>
  <sheetData>
    <row r="2" spans="1:7" ht="15">
      <c r="A2" s="13"/>
      <c r="B2" s="13"/>
      <c r="C2" s="54" t="s">
        <v>0</v>
      </c>
      <c r="D2" s="54"/>
      <c r="E2" s="13"/>
      <c r="F2" s="13"/>
      <c r="G2" s="13"/>
    </row>
    <row r="3" spans="1:7" ht="15">
      <c r="A3" s="13"/>
      <c r="B3" s="64" t="s">
        <v>1</v>
      </c>
      <c r="C3" s="64"/>
      <c r="D3" s="64"/>
      <c r="E3" s="64"/>
      <c r="F3" s="64"/>
      <c r="G3" s="64"/>
    </row>
    <row r="4" spans="1:7" ht="15">
      <c r="A4" s="13"/>
      <c r="B4" s="64" t="s">
        <v>39</v>
      </c>
      <c r="C4" s="64"/>
      <c r="D4" s="64"/>
      <c r="E4" s="64"/>
      <c r="F4" s="64"/>
      <c r="G4" s="64"/>
    </row>
    <row r="5" spans="1:7" ht="15">
      <c r="A5" s="13"/>
      <c r="B5" s="13"/>
      <c r="C5" s="54" t="s">
        <v>2</v>
      </c>
      <c r="D5" s="54"/>
      <c r="E5" s="13"/>
      <c r="F5" s="13"/>
      <c r="G5" s="13"/>
    </row>
    <row r="6" spans="1:7" ht="15">
      <c r="A6" s="13"/>
      <c r="B6" s="13"/>
      <c r="C6" s="13"/>
      <c r="D6" s="13"/>
      <c r="E6" s="65"/>
      <c r="F6" s="65"/>
      <c r="G6" s="13"/>
    </row>
    <row r="7" spans="1:7" ht="17.25">
      <c r="A7" s="13"/>
      <c r="B7" s="13"/>
      <c r="C7" s="13"/>
      <c r="D7" s="13"/>
      <c r="E7" s="54" t="s">
        <v>3</v>
      </c>
      <c r="F7" s="54"/>
      <c r="G7" s="13"/>
    </row>
    <row r="8" spans="1:7" ht="17.25">
      <c r="A8" s="13"/>
      <c r="B8" s="13"/>
      <c r="C8" s="12" t="s">
        <v>4</v>
      </c>
      <c r="D8" s="13"/>
      <c r="E8" s="54" t="s">
        <v>5</v>
      </c>
      <c r="F8" s="54"/>
      <c r="G8" s="12">
        <v>32.95</v>
      </c>
    </row>
    <row r="9" spans="1:7" ht="15">
      <c r="A9" s="13"/>
      <c r="B9" s="3" t="s">
        <v>6</v>
      </c>
      <c r="C9" s="12">
        <v>2476</v>
      </c>
      <c r="D9" s="13"/>
      <c r="E9" s="13"/>
      <c r="F9" s="13"/>
      <c r="G9" s="13"/>
    </row>
    <row r="10" spans="1:7" ht="15.75" thickBot="1">
      <c r="A10" s="13"/>
      <c r="B10" s="13"/>
      <c r="C10" s="13"/>
      <c r="D10" s="13"/>
      <c r="E10" s="13"/>
      <c r="F10" s="13"/>
      <c r="G10" s="13"/>
    </row>
    <row r="11" spans="1:7" ht="15.75" thickBot="1">
      <c r="A11" s="14"/>
      <c r="B11" s="4"/>
      <c r="C11" s="5" t="s">
        <v>7</v>
      </c>
      <c r="D11" s="55" t="s">
        <v>8</v>
      </c>
      <c r="E11" s="56"/>
      <c r="F11" s="56"/>
      <c r="G11" s="57"/>
    </row>
    <row r="12" spans="1:7" ht="15.75" thickBot="1">
      <c r="A12" s="15"/>
      <c r="B12" s="6"/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</row>
    <row r="13" spans="1:7" ht="15">
      <c r="A13" s="16"/>
      <c r="B13" s="8" t="s">
        <v>14</v>
      </c>
      <c r="C13" s="9"/>
      <c r="D13" s="9"/>
      <c r="E13" s="9"/>
      <c r="F13" s="9"/>
      <c r="G13" s="9"/>
    </row>
    <row r="14" spans="1:7" ht="15">
      <c r="A14" s="17">
        <v>1</v>
      </c>
      <c r="B14" s="8" t="s">
        <v>15</v>
      </c>
      <c r="C14" s="10">
        <v>979010.4</v>
      </c>
      <c r="D14" s="10">
        <f>C14/4</f>
        <v>244752.6</v>
      </c>
      <c r="E14" s="10">
        <f>C14/4</f>
        <v>244752.6</v>
      </c>
      <c r="F14" s="10">
        <f>C14/4</f>
        <v>244752.6</v>
      </c>
      <c r="G14" s="10">
        <f>C14/4</f>
        <v>244752.6</v>
      </c>
    </row>
    <row r="15" spans="1:7" ht="15">
      <c r="A15" s="16"/>
      <c r="B15" s="8" t="s">
        <v>16</v>
      </c>
      <c r="C15" s="10"/>
      <c r="D15" s="10"/>
      <c r="E15" s="10"/>
      <c r="F15" s="10"/>
      <c r="G15" s="10"/>
    </row>
    <row r="16" spans="1:7" ht="15.75" thickBot="1">
      <c r="A16" s="18"/>
      <c r="B16" s="6" t="s">
        <v>17</v>
      </c>
      <c r="C16" s="11"/>
      <c r="D16" s="11"/>
      <c r="E16" s="11"/>
      <c r="F16" s="11"/>
      <c r="G16" s="11"/>
    </row>
    <row r="17" spans="1:7" ht="15.75" thickBot="1">
      <c r="A17" s="55" t="s">
        <v>18</v>
      </c>
      <c r="B17" s="56"/>
      <c r="C17" s="56"/>
      <c r="D17" s="56"/>
      <c r="E17" s="56"/>
      <c r="F17" s="56"/>
      <c r="G17" s="57"/>
    </row>
    <row r="18" spans="1:7" ht="15">
      <c r="A18" s="19">
        <v>1</v>
      </c>
      <c r="B18" s="20" t="s">
        <v>19</v>
      </c>
      <c r="C18" s="21"/>
      <c r="D18" s="21"/>
      <c r="E18" s="21"/>
      <c r="F18" s="21"/>
      <c r="G18" s="21"/>
    </row>
    <row r="19" spans="1:7" ht="15.75" thickBot="1">
      <c r="A19" s="22"/>
      <c r="B19" s="23" t="s">
        <v>20</v>
      </c>
      <c r="C19" s="24"/>
      <c r="D19" s="24"/>
      <c r="E19" s="24"/>
      <c r="F19" s="24"/>
      <c r="G19" s="24"/>
    </row>
    <row r="20" spans="1:7" ht="15.75" thickBot="1">
      <c r="A20" s="22"/>
      <c r="B20" s="23" t="s">
        <v>21</v>
      </c>
      <c r="C20" s="41">
        <v>979010.4</v>
      </c>
      <c r="D20" s="42">
        <f>C20/4</f>
        <v>244752.6</v>
      </c>
      <c r="E20" s="42">
        <f>C20/4</f>
        <v>244752.6</v>
      </c>
      <c r="F20" s="42">
        <f>C20/4</f>
        <v>244752.6</v>
      </c>
      <c r="G20" s="42">
        <f>C20/4</f>
        <v>244752.6</v>
      </c>
    </row>
    <row r="21" spans="1:7" ht="15.75" thickBot="1">
      <c r="A21" s="22"/>
      <c r="B21" s="25" t="s">
        <v>22</v>
      </c>
      <c r="C21" s="24"/>
      <c r="D21" s="26"/>
      <c r="E21" s="26"/>
      <c r="F21" s="26"/>
      <c r="G21" s="26"/>
    </row>
    <row r="22" spans="1:7" ht="15">
      <c r="A22" s="27"/>
      <c r="B22" s="28" t="s">
        <v>23</v>
      </c>
      <c r="C22" s="21"/>
      <c r="D22" s="21"/>
      <c r="E22" s="21"/>
      <c r="F22" s="21"/>
      <c r="G22" s="21"/>
    </row>
    <row r="23" spans="1:7" ht="15.75" thickBot="1">
      <c r="A23" s="22" t="s">
        <v>35</v>
      </c>
      <c r="B23" s="25" t="s">
        <v>24</v>
      </c>
      <c r="C23" s="29">
        <v>260574.24</v>
      </c>
      <c r="D23" s="29">
        <f>C23/4</f>
        <v>65143.56</v>
      </c>
      <c r="E23" s="29">
        <f>C23/4</f>
        <v>65143.56</v>
      </c>
      <c r="F23" s="29">
        <f>C23/4</f>
        <v>65143.56</v>
      </c>
      <c r="G23" s="30">
        <f>C23/4</f>
        <v>65143.56</v>
      </c>
    </row>
    <row r="24" spans="1:7" ht="15">
      <c r="A24" s="58" t="s">
        <v>36</v>
      </c>
      <c r="B24" s="60" t="s">
        <v>25</v>
      </c>
      <c r="C24" s="62">
        <v>246609.6</v>
      </c>
      <c r="D24" s="62">
        <f>C24/4</f>
        <v>61652.4</v>
      </c>
      <c r="E24" s="66">
        <f>C24/4</f>
        <v>61652.4</v>
      </c>
      <c r="F24" s="66">
        <f aca="true" t="shared" si="0" ref="F24:F35">C24/4</f>
        <v>61652.4</v>
      </c>
      <c r="G24" s="68">
        <f>C24/4</f>
        <v>61652.4</v>
      </c>
    </row>
    <row r="25" spans="1:7" ht="25.5" customHeight="1" thickBot="1">
      <c r="A25" s="59"/>
      <c r="B25" s="61"/>
      <c r="C25" s="63"/>
      <c r="D25" s="63"/>
      <c r="E25" s="67"/>
      <c r="F25" s="67"/>
      <c r="G25" s="69"/>
    </row>
    <row r="26" spans="1:7" ht="15">
      <c r="A26" s="50" t="s">
        <v>37</v>
      </c>
      <c r="B26" s="52" t="s">
        <v>26</v>
      </c>
      <c r="C26" s="50">
        <v>52590.24</v>
      </c>
      <c r="D26" s="50">
        <f>C26/4</f>
        <v>13147.56</v>
      </c>
      <c r="E26" s="66">
        <f aca="true" t="shared" si="1" ref="E26:E35">C26/4</f>
        <v>13147.56</v>
      </c>
      <c r="F26" s="66">
        <f t="shared" si="0"/>
        <v>13147.56</v>
      </c>
      <c r="G26" s="68">
        <f>C26/4</f>
        <v>13147.56</v>
      </c>
    </row>
    <row r="27" spans="1:7" ht="15" customHeight="1" thickBot="1">
      <c r="A27" s="51"/>
      <c r="B27" s="53"/>
      <c r="C27" s="51"/>
      <c r="D27" s="51"/>
      <c r="E27" s="67"/>
      <c r="F27" s="67"/>
      <c r="G27" s="69"/>
    </row>
    <row r="28" spans="1:7" ht="48" customHeight="1" thickBot="1">
      <c r="A28" s="31">
        <v>1.4</v>
      </c>
      <c r="B28" s="32" t="s">
        <v>27</v>
      </c>
      <c r="C28" s="33">
        <v>54967.2</v>
      </c>
      <c r="D28" s="33">
        <f>C28/4</f>
        <v>13741.8</v>
      </c>
      <c r="E28" s="29">
        <f t="shared" si="1"/>
        <v>13741.8</v>
      </c>
      <c r="F28" s="29">
        <f t="shared" si="0"/>
        <v>13741.8</v>
      </c>
      <c r="G28" s="30">
        <f>C28/4</f>
        <v>13741.8</v>
      </c>
    </row>
    <row r="29" spans="1:7" ht="40.5" customHeight="1" thickBot="1">
      <c r="A29" s="34">
        <v>1.5</v>
      </c>
      <c r="B29" s="35" t="s">
        <v>28</v>
      </c>
      <c r="C29" s="36">
        <v>60315.36</v>
      </c>
      <c r="D29" s="36">
        <f>C29/4</f>
        <v>15078.84</v>
      </c>
      <c r="E29" s="29">
        <f t="shared" si="1"/>
        <v>15078.84</v>
      </c>
      <c r="F29" s="29">
        <f t="shared" si="0"/>
        <v>15078.84</v>
      </c>
      <c r="G29" s="30">
        <f>C29/4</f>
        <v>15078.84</v>
      </c>
    </row>
    <row r="30" spans="1:7" ht="93" customHeight="1" thickBot="1">
      <c r="A30" s="37">
        <v>1.6</v>
      </c>
      <c r="B30" s="38" t="s">
        <v>29</v>
      </c>
      <c r="C30" s="39">
        <f>C32+C33+C34+C35</f>
        <v>304250.88</v>
      </c>
      <c r="D30" s="45">
        <f>C30/4</f>
        <v>76062.72</v>
      </c>
      <c r="E30" s="29">
        <f t="shared" si="1"/>
        <v>76062.72</v>
      </c>
      <c r="F30" s="29">
        <f t="shared" si="0"/>
        <v>76062.72</v>
      </c>
      <c r="G30" s="30">
        <f>C30/4</f>
        <v>76062.72</v>
      </c>
    </row>
    <row r="31" spans="1:7" ht="15.75" thickBot="1">
      <c r="A31" s="22"/>
      <c r="B31" s="24" t="s">
        <v>22</v>
      </c>
      <c r="C31" s="24"/>
      <c r="D31" s="24"/>
      <c r="E31" s="29"/>
      <c r="F31" s="29"/>
      <c r="G31" s="30"/>
    </row>
    <row r="32" spans="1:7" ht="46.5" customHeight="1" thickBot="1">
      <c r="A32" s="22"/>
      <c r="B32" s="40" t="s">
        <v>30</v>
      </c>
      <c r="C32" s="39">
        <v>64772.16</v>
      </c>
      <c r="D32" s="30">
        <f>C32/4</f>
        <v>16193.04</v>
      </c>
      <c r="E32" s="29">
        <f t="shared" si="1"/>
        <v>16193.04</v>
      </c>
      <c r="F32" s="29">
        <f t="shared" si="0"/>
        <v>16193.04</v>
      </c>
      <c r="G32" s="30">
        <f>C32/4</f>
        <v>16193.04</v>
      </c>
    </row>
    <row r="33" spans="1:7" ht="54" customHeight="1" thickBot="1">
      <c r="A33" s="22"/>
      <c r="B33" s="40" t="s">
        <v>31</v>
      </c>
      <c r="C33" s="39">
        <v>76359.84</v>
      </c>
      <c r="D33" s="30">
        <f>C33/4</f>
        <v>19089.96</v>
      </c>
      <c r="E33" s="29">
        <f t="shared" si="1"/>
        <v>19089.96</v>
      </c>
      <c r="F33" s="29">
        <f t="shared" si="0"/>
        <v>19089.96</v>
      </c>
      <c r="G33" s="30">
        <f>C33/4</f>
        <v>19089.96</v>
      </c>
    </row>
    <row r="34" spans="1:7" ht="50.25" customHeight="1" thickBot="1">
      <c r="A34" s="22"/>
      <c r="B34" s="40" t="s">
        <v>32</v>
      </c>
      <c r="C34" s="39">
        <v>32386.08</v>
      </c>
      <c r="D34" s="30">
        <f>C34/4</f>
        <v>8096.52</v>
      </c>
      <c r="E34" s="29">
        <f t="shared" si="1"/>
        <v>8096.52</v>
      </c>
      <c r="F34" s="29">
        <f t="shared" si="0"/>
        <v>8096.52</v>
      </c>
      <c r="G34" s="30">
        <f>C34/4</f>
        <v>8096.52</v>
      </c>
    </row>
    <row r="35" spans="1:7" ht="21" customHeight="1" thickBot="1">
      <c r="A35" s="22"/>
      <c r="B35" s="24" t="s">
        <v>33</v>
      </c>
      <c r="C35" s="39">
        <v>130732.8</v>
      </c>
      <c r="D35" s="30">
        <f>C35/4</f>
        <v>32683.2</v>
      </c>
      <c r="E35" s="29">
        <f t="shared" si="1"/>
        <v>32683.2</v>
      </c>
      <c r="F35" s="29">
        <f t="shared" si="0"/>
        <v>32683.2</v>
      </c>
      <c r="G35" s="30">
        <f>C35/4</f>
        <v>32683.2</v>
      </c>
    </row>
    <row r="36" spans="1:7" ht="25.5" customHeight="1">
      <c r="A36" s="13"/>
      <c r="B36" s="49" t="s">
        <v>34</v>
      </c>
      <c r="C36" s="49"/>
      <c r="D36" s="49"/>
      <c r="E36" s="49"/>
      <c r="F36" s="49"/>
      <c r="G36" s="49"/>
    </row>
    <row r="38" ht="26.25" customHeight="1"/>
    <row r="39" ht="15" customHeight="1"/>
    <row r="40" ht="48" customHeight="1"/>
    <row r="41" ht="15" hidden="1"/>
    <row r="43" ht="48.75" customHeight="1"/>
    <row r="44" ht="83.25" customHeight="1"/>
    <row r="50" ht="33.75" customHeight="1"/>
  </sheetData>
  <sheetProtection/>
  <mergeCells count="24">
    <mergeCell ref="F26:F27"/>
    <mergeCell ref="G26:G27"/>
    <mergeCell ref="C2:D2"/>
    <mergeCell ref="B3:G3"/>
    <mergeCell ref="B4:G4"/>
    <mergeCell ref="E6:F6"/>
    <mergeCell ref="E7:F7"/>
    <mergeCell ref="C5:D5"/>
    <mergeCell ref="E8:F8"/>
    <mergeCell ref="D11:G11"/>
    <mergeCell ref="A17:G17"/>
    <mergeCell ref="B36:G36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F24:F25"/>
    <mergeCell ref="G24:G25"/>
    <mergeCell ref="E26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57421875" style="0" customWidth="1"/>
    <col min="2" max="2" width="33.421875" style="0" customWidth="1"/>
    <col min="3" max="3" width="11.28125" style="0" customWidth="1"/>
    <col min="4" max="4" width="10.57421875" style="0" customWidth="1"/>
    <col min="5" max="6" width="10.8515625" style="0" customWidth="1"/>
    <col min="7" max="7" width="10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56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1560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616824.0000000001</v>
      </c>
      <c r="D13" s="10">
        <f>C13/4</f>
        <v>154206.00000000003</v>
      </c>
      <c r="E13" s="10">
        <f>C13/4</f>
        <v>154206.00000000003</v>
      </c>
      <c r="F13" s="10">
        <f>C13/4</f>
        <v>154206.00000000003</v>
      </c>
      <c r="G13" s="10">
        <f>C13/4</f>
        <v>154206.00000000003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616824.0000000001</v>
      </c>
      <c r="D19" s="42">
        <f>C19/4</f>
        <v>154206.00000000003</v>
      </c>
      <c r="E19" s="42">
        <f>C19/4</f>
        <v>154206.00000000003</v>
      </c>
      <c r="F19" s="42">
        <f>C19/4</f>
        <v>154206.00000000003</v>
      </c>
      <c r="G19" s="42">
        <f>C19/4</f>
        <v>154206.00000000003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164174.4</v>
      </c>
      <c r="D22" s="29">
        <f>C22/4</f>
        <v>41043.6</v>
      </c>
      <c r="E22" s="29">
        <f>C22/4</f>
        <v>41043.6</v>
      </c>
      <c r="F22" s="29">
        <f>C22/4</f>
        <v>41043.6</v>
      </c>
      <c r="G22" s="30">
        <f>C22/4</f>
        <v>41043.6</v>
      </c>
    </row>
    <row r="23" spans="1:7" ht="15">
      <c r="A23" s="58" t="s">
        <v>36</v>
      </c>
      <c r="B23" s="60" t="s">
        <v>25</v>
      </c>
      <c r="C23" s="62">
        <f>C8*8.3*12</f>
        <v>155376.00000000003</v>
      </c>
      <c r="D23" s="62">
        <f>C23/4</f>
        <v>38844.00000000001</v>
      </c>
      <c r="E23" s="66">
        <f>C23/4</f>
        <v>38844.00000000001</v>
      </c>
      <c r="F23" s="66">
        <f aca="true" t="shared" si="0" ref="F23:F34">C23/4</f>
        <v>38844.00000000001</v>
      </c>
      <c r="G23" s="68">
        <f>C23/4</f>
        <v>38844.00000000001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33134.399999999994</v>
      </c>
      <c r="D25" s="50">
        <f>C25/4</f>
        <v>8283.599999999999</v>
      </c>
      <c r="E25" s="66">
        <f aca="true" t="shared" si="1" ref="E25:E34">C25/4</f>
        <v>8283.599999999999</v>
      </c>
      <c r="F25" s="66">
        <f t="shared" si="0"/>
        <v>8283.599999999999</v>
      </c>
      <c r="G25" s="68">
        <f>C25/4</f>
        <v>8283.599999999999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0.5" customHeight="1" thickBot="1">
      <c r="A27" s="31">
        <v>1.4</v>
      </c>
      <c r="B27" s="32" t="s">
        <v>27</v>
      </c>
      <c r="C27" s="33">
        <f>C8*1.85*12</f>
        <v>34632</v>
      </c>
      <c r="D27" s="33">
        <f>C27/4</f>
        <v>8658</v>
      </c>
      <c r="E27" s="29">
        <f t="shared" si="1"/>
        <v>8658</v>
      </c>
      <c r="F27" s="29">
        <f t="shared" si="0"/>
        <v>8658</v>
      </c>
      <c r="G27" s="30">
        <f>C27/4</f>
        <v>8658</v>
      </c>
    </row>
    <row r="28" spans="1:7" ht="41.25" customHeight="1" thickBot="1">
      <c r="A28" s="34">
        <v>1.5</v>
      </c>
      <c r="B28" s="35" t="s">
        <v>28</v>
      </c>
      <c r="C28" s="36">
        <f>C8*2.03*12</f>
        <v>38001.6</v>
      </c>
      <c r="D28" s="36">
        <f>C28/4</f>
        <v>9500.4</v>
      </c>
      <c r="E28" s="29">
        <f t="shared" si="1"/>
        <v>9500.4</v>
      </c>
      <c r="F28" s="29">
        <f t="shared" si="0"/>
        <v>9500.4</v>
      </c>
      <c r="G28" s="30">
        <f>C28/4</f>
        <v>9500.4</v>
      </c>
    </row>
    <row r="29" spans="1:7" ht="63.75" customHeight="1" thickBot="1">
      <c r="A29" s="37">
        <v>1.6</v>
      </c>
      <c r="B29" s="38" t="s">
        <v>29</v>
      </c>
      <c r="C29" s="39">
        <f>C31+C32+C33+C34</f>
        <v>191692.80000000002</v>
      </c>
      <c r="D29" s="45">
        <f>C29/4</f>
        <v>47923.200000000004</v>
      </c>
      <c r="E29" s="29">
        <f t="shared" si="1"/>
        <v>47923.200000000004</v>
      </c>
      <c r="F29" s="29">
        <f t="shared" si="0"/>
        <v>47923.200000000004</v>
      </c>
      <c r="G29" s="30">
        <f>C29/4</f>
        <v>47923.200000000004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8.25" customHeight="1" thickBot="1">
      <c r="A31" s="22"/>
      <c r="B31" s="40" t="s">
        <v>30</v>
      </c>
      <c r="C31" s="39">
        <f>C8*2.18*12</f>
        <v>40809.600000000006</v>
      </c>
      <c r="D31" s="30">
        <f>C31/4</f>
        <v>10202.400000000001</v>
      </c>
      <c r="E31" s="29">
        <f t="shared" si="1"/>
        <v>10202.400000000001</v>
      </c>
      <c r="F31" s="29">
        <f t="shared" si="0"/>
        <v>10202.400000000001</v>
      </c>
      <c r="G31" s="30">
        <f>C31/4</f>
        <v>10202.400000000001</v>
      </c>
    </row>
    <row r="32" spans="1:7" ht="41.25" customHeight="1" thickBot="1">
      <c r="A32" s="22"/>
      <c r="B32" s="40" t="s">
        <v>31</v>
      </c>
      <c r="C32" s="39">
        <f>C8*2.57*12</f>
        <v>48110.399999999994</v>
      </c>
      <c r="D32" s="30">
        <f>C32/4</f>
        <v>12027.599999999999</v>
      </c>
      <c r="E32" s="29">
        <f t="shared" si="1"/>
        <v>12027.599999999999</v>
      </c>
      <c r="F32" s="29">
        <f t="shared" si="0"/>
        <v>12027.599999999999</v>
      </c>
      <c r="G32" s="30">
        <f>C32/4</f>
        <v>12027.599999999999</v>
      </c>
    </row>
    <row r="33" spans="1:7" ht="34.5" customHeight="1" thickBot="1">
      <c r="A33" s="22"/>
      <c r="B33" s="40" t="s">
        <v>32</v>
      </c>
      <c r="C33" s="39">
        <f>C8*1.09*12</f>
        <v>20404.800000000003</v>
      </c>
      <c r="D33" s="30">
        <f>C33/4</f>
        <v>5101.200000000001</v>
      </c>
      <c r="E33" s="29">
        <f t="shared" si="1"/>
        <v>5101.200000000001</v>
      </c>
      <c r="F33" s="29">
        <f t="shared" si="0"/>
        <v>5101.200000000001</v>
      </c>
      <c r="G33" s="30">
        <f>C33/4</f>
        <v>5101.200000000001</v>
      </c>
    </row>
    <row r="34" spans="1:7" ht="15.75" thickBot="1">
      <c r="A34" s="22"/>
      <c r="B34" s="24" t="s">
        <v>33</v>
      </c>
      <c r="C34" s="39">
        <f>C8*4.4*12</f>
        <v>82368.00000000001</v>
      </c>
      <c r="D34" s="30">
        <f>C34/4</f>
        <v>20592.000000000004</v>
      </c>
      <c r="E34" s="29">
        <f t="shared" si="1"/>
        <v>20592.000000000004</v>
      </c>
      <c r="F34" s="29">
        <f t="shared" si="0"/>
        <v>20592.000000000004</v>
      </c>
      <c r="G34" s="30">
        <f>C34/4</f>
        <v>20592.000000000004</v>
      </c>
    </row>
    <row r="35" spans="1:7" ht="26.2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7.57421875" style="0" customWidth="1"/>
    <col min="2" max="2" width="35.7109375" style="0" customWidth="1"/>
    <col min="3" max="3" width="11.28125" style="0" customWidth="1"/>
    <col min="4" max="4" width="11.421875" style="0" customWidth="1"/>
    <col min="5" max="7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57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3955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1563807.0000000002</v>
      </c>
      <c r="D13" s="10">
        <f>C13/4</f>
        <v>390951.75000000006</v>
      </c>
      <c r="E13" s="10">
        <f>C13/4</f>
        <v>390951.75000000006</v>
      </c>
      <c r="F13" s="10">
        <f>C13/4</f>
        <v>390951.75000000006</v>
      </c>
      <c r="G13" s="10">
        <f>C13/4</f>
        <v>390951.75000000006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1563807.0000000002</v>
      </c>
      <c r="D19" s="42">
        <f>C19/4</f>
        <v>390951.75000000006</v>
      </c>
      <c r="E19" s="42">
        <f>C19/4</f>
        <v>390951.75000000006</v>
      </c>
      <c r="F19" s="42">
        <f>C19/4</f>
        <v>390951.75000000006</v>
      </c>
      <c r="G19" s="42">
        <f>C19/4</f>
        <v>390951.75000000006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416224.19999999995</v>
      </c>
      <c r="D22" s="29">
        <f>C22/4</f>
        <v>104056.04999999999</v>
      </c>
      <c r="E22" s="29">
        <f>C22/4</f>
        <v>104056.04999999999</v>
      </c>
      <c r="F22" s="29">
        <f>C22/4</f>
        <v>104056.04999999999</v>
      </c>
      <c r="G22" s="30">
        <f>C22/4</f>
        <v>104056.04999999999</v>
      </c>
    </row>
    <row r="23" spans="1:7" ht="15">
      <c r="A23" s="58" t="s">
        <v>36</v>
      </c>
      <c r="B23" s="60" t="s">
        <v>25</v>
      </c>
      <c r="C23" s="62">
        <f>C8*8.3*12</f>
        <v>393918</v>
      </c>
      <c r="D23" s="62">
        <f>C23/4</f>
        <v>98479.5</v>
      </c>
      <c r="E23" s="66">
        <f>C23/4</f>
        <v>98479.5</v>
      </c>
      <c r="F23" s="66">
        <f aca="true" t="shared" si="0" ref="F23:F34">C23/4</f>
        <v>98479.5</v>
      </c>
      <c r="G23" s="68">
        <f>C23/4</f>
        <v>98479.5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84004.20000000001</v>
      </c>
      <c r="D25" s="50">
        <f>C25/4</f>
        <v>21001.050000000003</v>
      </c>
      <c r="E25" s="66">
        <f aca="true" t="shared" si="1" ref="E25:E34">C25/4</f>
        <v>21001.050000000003</v>
      </c>
      <c r="F25" s="66">
        <f t="shared" si="0"/>
        <v>21001.050000000003</v>
      </c>
      <c r="G25" s="68">
        <f>C25/4</f>
        <v>21001.050000000003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9.75" customHeight="1" thickBot="1">
      <c r="A27" s="31">
        <v>1.4</v>
      </c>
      <c r="B27" s="32" t="s">
        <v>27</v>
      </c>
      <c r="C27" s="33">
        <f>C8*1.85*12</f>
        <v>87801</v>
      </c>
      <c r="D27" s="33">
        <f>C27/4</f>
        <v>21950.25</v>
      </c>
      <c r="E27" s="29">
        <f t="shared" si="1"/>
        <v>21950.25</v>
      </c>
      <c r="F27" s="29">
        <f t="shared" si="0"/>
        <v>21950.25</v>
      </c>
      <c r="G27" s="30">
        <f>C27/4</f>
        <v>21950.25</v>
      </c>
    </row>
    <row r="28" spans="1:7" ht="41.25" customHeight="1" thickBot="1">
      <c r="A28" s="34">
        <v>1.5</v>
      </c>
      <c r="B28" s="35" t="s">
        <v>28</v>
      </c>
      <c r="C28" s="36">
        <f>C8*2.03*12</f>
        <v>96343.79999999999</v>
      </c>
      <c r="D28" s="36">
        <f>C28/4</f>
        <v>24085.949999999997</v>
      </c>
      <c r="E28" s="29">
        <f t="shared" si="1"/>
        <v>24085.949999999997</v>
      </c>
      <c r="F28" s="29">
        <f t="shared" si="0"/>
        <v>24085.949999999997</v>
      </c>
      <c r="G28" s="30">
        <f>C28/4</f>
        <v>24085.949999999997</v>
      </c>
    </row>
    <row r="29" spans="1:7" ht="62.25" customHeight="1" thickBot="1">
      <c r="A29" s="37">
        <v>1.6</v>
      </c>
      <c r="B29" s="38" t="s">
        <v>29</v>
      </c>
      <c r="C29" s="39">
        <f>C31+C32+C33+C34</f>
        <v>485990.4</v>
      </c>
      <c r="D29" s="45">
        <f>C29/4</f>
        <v>121497.6</v>
      </c>
      <c r="E29" s="29">
        <f t="shared" si="1"/>
        <v>121497.6</v>
      </c>
      <c r="F29" s="29">
        <f t="shared" si="0"/>
        <v>121497.6</v>
      </c>
      <c r="G29" s="30">
        <f>C29/4</f>
        <v>121497.6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1.5" customHeight="1" thickBot="1">
      <c r="A31" s="22"/>
      <c r="B31" s="40" t="s">
        <v>30</v>
      </c>
      <c r="C31" s="39">
        <f>C8*2.18*12</f>
        <v>103462.80000000002</v>
      </c>
      <c r="D31" s="30">
        <f>C31/4</f>
        <v>25865.700000000004</v>
      </c>
      <c r="E31" s="29">
        <f t="shared" si="1"/>
        <v>25865.700000000004</v>
      </c>
      <c r="F31" s="29">
        <f t="shared" si="0"/>
        <v>25865.700000000004</v>
      </c>
      <c r="G31" s="30">
        <f>C31/4</f>
        <v>25865.700000000004</v>
      </c>
    </row>
    <row r="32" spans="1:7" ht="44.25" customHeight="1" thickBot="1">
      <c r="A32" s="22"/>
      <c r="B32" s="40" t="s">
        <v>31</v>
      </c>
      <c r="C32" s="39">
        <f>C8*2.57*12</f>
        <v>121972.19999999998</v>
      </c>
      <c r="D32" s="30">
        <f>C32/4</f>
        <v>30493.049999999996</v>
      </c>
      <c r="E32" s="29">
        <f t="shared" si="1"/>
        <v>30493.049999999996</v>
      </c>
      <c r="F32" s="29">
        <f t="shared" si="0"/>
        <v>30493.049999999996</v>
      </c>
      <c r="G32" s="30">
        <f>C32/4</f>
        <v>30493.049999999996</v>
      </c>
    </row>
    <row r="33" spans="1:7" ht="42" customHeight="1" thickBot="1">
      <c r="A33" s="22"/>
      <c r="B33" s="40" t="s">
        <v>32</v>
      </c>
      <c r="C33" s="39">
        <f>C8*1.09*12</f>
        <v>51731.40000000001</v>
      </c>
      <c r="D33" s="30">
        <f>C33/4</f>
        <v>12932.850000000002</v>
      </c>
      <c r="E33" s="29">
        <f t="shared" si="1"/>
        <v>12932.850000000002</v>
      </c>
      <c r="F33" s="29">
        <f t="shared" si="0"/>
        <v>12932.850000000002</v>
      </c>
      <c r="G33" s="30">
        <f>C33/4</f>
        <v>12932.850000000002</v>
      </c>
    </row>
    <row r="34" spans="1:7" ht="15.75" thickBot="1">
      <c r="A34" s="22"/>
      <c r="B34" s="24" t="s">
        <v>33</v>
      </c>
      <c r="C34" s="39">
        <f>C8*4.4*12</f>
        <v>208824</v>
      </c>
      <c r="D34" s="30">
        <f>C34/4</f>
        <v>52206</v>
      </c>
      <c r="E34" s="29">
        <f t="shared" si="1"/>
        <v>52206</v>
      </c>
      <c r="F34" s="29">
        <f t="shared" si="0"/>
        <v>52206</v>
      </c>
      <c r="G34" s="30">
        <f>C34/4</f>
        <v>52206</v>
      </c>
    </row>
    <row r="35" spans="1:7" ht="21.7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7.421875" style="0" customWidth="1"/>
    <col min="2" max="2" width="33.7109375" style="0" customWidth="1"/>
    <col min="3" max="3" width="11.57421875" style="0" customWidth="1"/>
    <col min="4" max="4" width="10.7109375" style="0" customWidth="1"/>
    <col min="5" max="5" width="11.28125" style="0" customWidth="1"/>
    <col min="6" max="6" width="10.57421875" style="0" customWidth="1"/>
    <col min="7" max="7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58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4156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1643282.4000000001</v>
      </c>
      <c r="D13" s="10">
        <f>C13/4</f>
        <v>410820.60000000003</v>
      </c>
      <c r="E13" s="10">
        <f>C13/4</f>
        <v>410820.60000000003</v>
      </c>
      <c r="F13" s="10">
        <f>C13/4</f>
        <v>410820.60000000003</v>
      </c>
      <c r="G13" s="10">
        <f>C13/4</f>
        <v>410820.60000000003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1643282.4000000001</v>
      </c>
      <c r="D19" s="42">
        <f>C19/4</f>
        <v>410820.60000000003</v>
      </c>
      <c r="E19" s="42">
        <f>C19/4</f>
        <v>410820.60000000003</v>
      </c>
      <c r="F19" s="42">
        <f>C19/4</f>
        <v>410820.60000000003</v>
      </c>
      <c r="G19" s="42">
        <f>C19/4</f>
        <v>410820.60000000003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437377.43999999994</v>
      </c>
      <c r="D22" s="29">
        <f>C22/4</f>
        <v>109344.35999999999</v>
      </c>
      <c r="E22" s="29">
        <f>C22/4</f>
        <v>109344.35999999999</v>
      </c>
      <c r="F22" s="29">
        <f>C22/4</f>
        <v>109344.35999999999</v>
      </c>
      <c r="G22" s="30">
        <f>C22/4</f>
        <v>109344.35999999999</v>
      </c>
    </row>
    <row r="23" spans="1:7" ht="15">
      <c r="A23" s="58" t="s">
        <v>36</v>
      </c>
      <c r="B23" s="60" t="s">
        <v>25</v>
      </c>
      <c r="C23" s="62">
        <f>C8*8.3*12</f>
        <v>413937.60000000003</v>
      </c>
      <c r="D23" s="62">
        <f>C23/4</f>
        <v>103484.40000000001</v>
      </c>
      <c r="E23" s="66">
        <f>C23/4</f>
        <v>103484.40000000001</v>
      </c>
      <c r="F23" s="66">
        <f aca="true" t="shared" si="0" ref="F23:F34">C23/4</f>
        <v>103484.40000000001</v>
      </c>
      <c r="G23" s="68">
        <f>C23/4</f>
        <v>103484.40000000001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88273.44</v>
      </c>
      <c r="D25" s="50">
        <f>C25/4</f>
        <v>22068.36</v>
      </c>
      <c r="E25" s="66">
        <f aca="true" t="shared" si="1" ref="E25:E34">C25/4</f>
        <v>22068.36</v>
      </c>
      <c r="F25" s="66">
        <f t="shared" si="0"/>
        <v>22068.36</v>
      </c>
      <c r="G25" s="68">
        <f>C25/4</f>
        <v>22068.36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92263.20000000001</v>
      </c>
      <c r="D27" s="33">
        <f>C27/4</f>
        <v>23065.800000000003</v>
      </c>
      <c r="E27" s="29">
        <f t="shared" si="1"/>
        <v>23065.800000000003</v>
      </c>
      <c r="F27" s="29">
        <f t="shared" si="0"/>
        <v>23065.800000000003</v>
      </c>
      <c r="G27" s="30">
        <f>C27/4</f>
        <v>23065.800000000003</v>
      </c>
    </row>
    <row r="28" spans="1:7" ht="42.75" customHeight="1" thickBot="1">
      <c r="A28" s="34">
        <v>1.5</v>
      </c>
      <c r="B28" s="35" t="s">
        <v>28</v>
      </c>
      <c r="C28" s="36">
        <f>C8*2.03*12</f>
        <v>101240.15999999997</v>
      </c>
      <c r="D28" s="36">
        <f>C28/4</f>
        <v>25310.039999999994</v>
      </c>
      <c r="E28" s="29">
        <f t="shared" si="1"/>
        <v>25310.039999999994</v>
      </c>
      <c r="F28" s="29">
        <f t="shared" si="0"/>
        <v>25310.039999999994</v>
      </c>
      <c r="G28" s="30">
        <f>C28/4</f>
        <v>25310.039999999994</v>
      </c>
    </row>
    <row r="29" spans="1:7" ht="57.75" customHeight="1" thickBot="1">
      <c r="A29" s="37">
        <v>1.6</v>
      </c>
      <c r="B29" s="38" t="s">
        <v>29</v>
      </c>
      <c r="C29" s="39">
        <f>C31+C32+C33+C34</f>
        <v>510689.28</v>
      </c>
      <c r="D29" s="45">
        <f>C29/4</f>
        <v>127672.32</v>
      </c>
      <c r="E29" s="29">
        <f t="shared" si="1"/>
        <v>127672.32</v>
      </c>
      <c r="F29" s="29">
        <f t="shared" si="0"/>
        <v>127672.32</v>
      </c>
      <c r="G29" s="30">
        <f>C29/4</f>
        <v>127672.32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1.25" customHeight="1" thickBot="1">
      <c r="A31" s="22"/>
      <c r="B31" s="40" t="s">
        <v>30</v>
      </c>
      <c r="C31" s="39">
        <f>C8*2.18*12</f>
        <v>108720.95999999999</v>
      </c>
      <c r="D31" s="30">
        <f>C31/4</f>
        <v>27180.239999999998</v>
      </c>
      <c r="E31" s="29">
        <f t="shared" si="1"/>
        <v>27180.239999999998</v>
      </c>
      <c r="F31" s="29">
        <f t="shared" si="0"/>
        <v>27180.239999999998</v>
      </c>
      <c r="G31" s="30">
        <f>C31/4</f>
        <v>27180.239999999998</v>
      </c>
    </row>
    <row r="32" spans="1:7" ht="48.75" customHeight="1" thickBot="1">
      <c r="A32" s="22"/>
      <c r="B32" s="40" t="s">
        <v>31</v>
      </c>
      <c r="C32" s="39">
        <f>C8*2.57*12</f>
        <v>128171.04000000001</v>
      </c>
      <c r="D32" s="30">
        <f>C32/4</f>
        <v>32042.760000000002</v>
      </c>
      <c r="E32" s="29">
        <f t="shared" si="1"/>
        <v>32042.760000000002</v>
      </c>
      <c r="F32" s="29">
        <f t="shared" si="0"/>
        <v>32042.760000000002</v>
      </c>
      <c r="G32" s="30">
        <f>C32/4</f>
        <v>32042.760000000002</v>
      </c>
    </row>
    <row r="33" spans="1:7" ht="35.25" customHeight="1" thickBot="1">
      <c r="A33" s="22"/>
      <c r="B33" s="40" t="s">
        <v>32</v>
      </c>
      <c r="C33" s="39">
        <f>C8*1.09*12</f>
        <v>54360.479999999996</v>
      </c>
      <c r="D33" s="30">
        <f>C33/4</f>
        <v>13590.119999999999</v>
      </c>
      <c r="E33" s="29">
        <f t="shared" si="1"/>
        <v>13590.119999999999</v>
      </c>
      <c r="F33" s="29">
        <f t="shared" si="0"/>
        <v>13590.119999999999</v>
      </c>
      <c r="G33" s="30">
        <f>C33/4</f>
        <v>13590.119999999999</v>
      </c>
    </row>
    <row r="34" spans="1:7" ht="15.75" thickBot="1">
      <c r="A34" s="22"/>
      <c r="B34" s="24" t="s">
        <v>33</v>
      </c>
      <c r="C34" s="39">
        <f>C8*4.4*12</f>
        <v>219436.80000000002</v>
      </c>
      <c r="D34" s="30">
        <f>C34/4</f>
        <v>54859.200000000004</v>
      </c>
      <c r="E34" s="29">
        <f t="shared" si="1"/>
        <v>54859.200000000004</v>
      </c>
      <c r="F34" s="29">
        <f t="shared" si="0"/>
        <v>54859.200000000004</v>
      </c>
      <c r="G34" s="30">
        <f>C34/4</f>
        <v>54859.200000000004</v>
      </c>
    </row>
    <row r="35" spans="1:7" ht="24.7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7.7109375" style="0" customWidth="1"/>
    <col min="2" max="2" width="36.8515625" style="0" customWidth="1"/>
    <col min="3" max="3" width="11.8515625" style="0" customWidth="1"/>
    <col min="4" max="4" width="11.421875" style="0" customWidth="1"/>
    <col min="5" max="5" width="10.8515625" style="0" customWidth="1"/>
    <col min="6" max="6" width="11.00390625" style="0" customWidth="1"/>
    <col min="7" max="7" width="10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59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3889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1537710.6</v>
      </c>
      <c r="D13" s="10">
        <f>C13/4</f>
        <v>384427.65</v>
      </c>
      <c r="E13" s="10">
        <f>C13/4</f>
        <v>384427.65</v>
      </c>
      <c r="F13" s="10">
        <f>C13/4</f>
        <v>384427.65</v>
      </c>
      <c r="G13" s="10">
        <f>C13/4</f>
        <v>384427.65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1537710.6</v>
      </c>
      <c r="D19" s="42">
        <f>C19/4</f>
        <v>384427.65</v>
      </c>
      <c r="E19" s="42">
        <f>C19/4</f>
        <v>384427.65</v>
      </c>
      <c r="F19" s="42">
        <f>C19/4</f>
        <v>384427.65</v>
      </c>
      <c r="G19" s="42">
        <f>C19/4</f>
        <v>384427.65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409278.36</v>
      </c>
      <c r="D22" s="29">
        <f>C22/4</f>
        <v>102319.59</v>
      </c>
      <c r="E22" s="29">
        <f>C22/4</f>
        <v>102319.59</v>
      </c>
      <c r="F22" s="29">
        <f>C22/4</f>
        <v>102319.59</v>
      </c>
      <c r="G22" s="30">
        <f>C22/4</f>
        <v>102319.59</v>
      </c>
    </row>
    <row r="23" spans="1:7" ht="15">
      <c r="A23" s="58" t="s">
        <v>36</v>
      </c>
      <c r="B23" s="60" t="s">
        <v>25</v>
      </c>
      <c r="C23" s="62">
        <f>C8*8.3*12</f>
        <v>387344.4</v>
      </c>
      <c r="D23" s="62">
        <f>C23/4</f>
        <v>96836.1</v>
      </c>
      <c r="E23" s="66">
        <f>C23/4</f>
        <v>96836.1</v>
      </c>
      <c r="F23" s="66">
        <f aca="true" t="shared" si="0" ref="F23:F34">C23/4</f>
        <v>96836.1</v>
      </c>
      <c r="G23" s="68">
        <f>C23/4</f>
        <v>96836.1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82602.36</v>
      </c>
      <c r="D25" s="50">
        <f>C25/4</f>
        <v>20650.59</v>
      </c>
      <c r="E25" s="66">
        <f aca="true" t="shared" si="1" ref="E25:E34">C25/4</f>
        <v>20650.59</v>
      </c>
      <c r="F25" s="66">
        <f t="shared" si="0"/>
        <v>20650.59</v>
      </c>
      <c r="G25" s="68">
        <f>C25/4</f>
        <v>20650.59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" customHeight="1" thickBot="1">
      <c r="A27" s="31">
        <v>1.4</v>
      </c>
      <c r="B27" s="32" t="s">
        <v>27</v>
      </c>
      <c r="C27" s="33">
        <f>C8*1.85*12</f>
        <v>86335.8</v>
      </c>
      <c r="D27" s="33">
        <f>C27/4</f>
        <v>21583.95</v>
      </c>
      <c r="E27" s="29">
        <f t="shared" si="1"/>
        <v>21583.95</v>
      </c>
      <c r="F27" s="29">
        <f t="shared" si="0"/>
        <v>21583.95</v>
      </c>
      <c r="G27" s="30">
        <f>C27/4</f>
        <v>21583.95</v>
      </c>
    </row>
    <row r="28" spans="1:7" ht="42.75" customHeight="1" thickBot="1">
      <c r="A28" s="34">
        <v>1.5</v>
      </c>
      <c r="B28" s="35" t="s">
        <v>28</v>
      </c>
      <c r="C28" s="36">
        <f>C8*2.03*12</f>
        <v>94736.04</v>
      </c>
      <c r="D28" s="36">
        <f>C28/4</f>
        <v>23684.01</v>
      </c>
      <c r="E28" s="29">
        <f t="shared" si="1"/>
        <v>23684.01</v>
      </c>
      <c r="F28" s="29">
        <f t="shared" si="0"/>
        <v>23684.01</v>
      </c>
      <c r="G28" s="30">
        <f>C28/4</f>
        <v>23684.01</v>
      </c>
    </row>
    <row r="29" spans="1:7" ht="64.5" customHeight="1" thickBot="1">
      <c r="A29" s="37">
        <v>1.6</v>
      </c>
      <c r="B29" s="38" t="s">
        <v>29</v>
      </c>
      <c r="C29" s="39">
        <f>C31+C32+C33+C34</f>
        <v>477880.32</v>
      </c>
      <c r="D29" s="45">
        <f>C29/4</f>
        <v>119470.08</v>
      </c>
      <c r="E29" s="29">
        <f t="shared" si="1"/>
        <v>119470.08</v>
      </c>
      <c r="F29" s="29">
        <f t="shared" si="0"/>
        <v>119470.08</v>
      </c>
      <c r="G29" s="30">
        <f>C29/4</f>
        <v>119470.08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6.75" customHeight="1" thickBot="1">
      <c r="A31" s="22"/>
      <c r="B31" s="40" t="s">
        <v>30</v>
      </c>
      <c r="C31" s="39">
        <f>C8*2.18*12</f>
        <v>101736.24</v>
      </c>
      <c r="D31" s="30">
        <f>C31/4</f>
        <v>25434.06</v>
      </c>
      <c r="E31" s="29">
        <f t="shared" si="1"/>
        <v>25434.06</v>
      </c>
      <c r="F31" s="29">
        <f t="shared" si="0"/>
        <v>25434.06</v>
      </c>
      <c r="G31" s="30">
        <f>C31/4</f>
        <v>25434.06</v>
      </c>
    </row>
    <row r="32" spans="1:7" ht="45.75" customHeight="1" thickBot="1">
      <c r="A32" s="22"/>
      <c r="B32" s="40" t="s">
        <v>31</v>
      </c>
      <c r="C32" s="39">
        <f>C8*2.57*12</f>
        <v>119936.76</v>
      </c>
      <c r="D32" s="30">
        <f>C32/4</f>
        <v>29984.19</v>
      </c>
      <c r="E32" s="29">
        <f t="shared" si="1"/>
        <v>29984.19</v>
      </c>
      <c r="F32" s="29">
        <f t="shared" si="0"/>
        <v>29984.19</v>
      </c>
      <c r="G32" s="30">
        <f>C32/4</f>
        <v>29984.19</v>
      </c>
    </row>
    <row r="33" spans="1:7" ht="34.5" customHeight="1" thickBot="1">
      <c r="A33" s="22"/>
      <c r="B33" s="40" t="s">
        <v>32</v>
      </c>
      <c r="C33" s="39">
        <f>C8*1.09*12</f>
        <v>50868.12</v>
      </c>
      <c r="D33" s="30">
        <f>C33/4</f>
        <v>12717.03</v>
      </c>
      <c r="E33" s="29">
        <f t="shared" si="1"/>
        <v>12717.03</v>
      </c>
      <c r="F33" s="29">
        <f t="shared" si="0"/>
        <v>12717.03</v>
      </c>
      <c r="G33" s="30">
        <f>C33/4</f>
        <v>12717.03</v>
      </c>
    </row>
    <row r="34" spans="1:7" ht="15.75" thickBot="1">
      <c r="A34" s="22"/>
      <c r="B34" s="24" t="s">
        <v>33</v>
      </c>
      <c r="C34" s="39">
        <f>C8*4.4*12</f>
        <v>205339.2</v>
      </c>
      <c r="D34" s="30">
        <f>C34/4</f>
        <v>51334.8</v>
      </c>
      <c r="E34" s="29">
        <f t="shared" si="1"/>
        <v>51334.8</v>
      </c>
      <c r="F34" s="29">
        <f t="shared" si="0"/>
        <v>51334.8</v>
      </c>
      <c r="G34" s="30">
        <f>C34/4</f>
        <v>51334.8</v>
      </c>
    </row>
    <row r="35" spans="1:7" ht="29.2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8.7109375" style="0" customWidth="1"/>
    <col min="2" max="2" width="37.140625" style="0" customWidth="1"/>
    <col min="3" max="3" width="12.28125" style="0" customWidth="1"/>
    <col min="4" max="4" width="10.421875" style="0" customWidth="1"/>
    <col min="5" max="5" width="10.8515625" style="0" customWidth="1"/>
    <col min="6" max="6" width="11.28125" style="0" customWidth="1"/>
    <col min="7" max="7" width="11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2923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1155754.2000000002</v>
      </c>
      <c r="D13" s="10">
        <f>C13/4</f>
        <v>288938.55000000005</v>
      </c>
      <c r="E13" s="10">
        <f>C13/4</f>
        <v>288938.55000000005</v>
      </c>
      <c r="F13" s="10">
        <f>C13/4</f>
        <v>288938.55000000005</v>
      </c>
      <c r="G13" s="10">
        <f>C13/4</f>
        <v>288938.55000000005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1155754.2000000002</v>
      </c>
      <c r="D19" s="42">
        <f>C19/4</f>
        <v>288938.55000000005</v>
      </c>
      <c r="E19" s="42">
        <f>C19/4</f>
        <v>288938.55000000005</v>
      </c>
      <c r="F19" s="42">
        <f>C19/4</f>
        <v>288938.55000000005</v>
      </c>
      <c r="G19" s="42">
        <f>C19/4</f>
        <v>288938.55000000005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307616.52</v>
      </c>
      <c r="D22" s="29">
        <f>C22/4</f>
        <v>76904.13</v>
      </c>
      <c r="E22" s="29">
        <f>C22/4</f>
        <v>76904.13</v>
      </c>
      <c r="F22" s="29">
        <f>C22/4</f>
        <v>76904.13</v>
      </c>
      <c r="G22" s="30">
        <f>C22/4</f>
        <v>76904.13</v>
      </c>
    </row>
    <row r="23" spans="1:7" ht="15">
      <c r="A23" s="58" t="s">
        <v>36</v>
      </c>
      <c r="B23" s="60" t="s">
        <v>25</v>
      </c>
      <c r="C23" s="62">
        <f>C8*8.3*12</f>
        <v>291130.80000000005</v>
      </c>
      <c r="D23" s="62">
        <f>C23/4</f>
        <v>72782.70000000001</v>
      </c>
      <c r="E23" s="66">
        <f>C23/4</f>
        <v>72782.70000000001</v>
      </c>
      <c r="F23" s="66">
        <f aca="true" t="shared" si="0" ref="F23:F34">C23/4</f>
        <v>72782.70000000001</v>
      </c>
      <c r="G23" s="68">
        <f>C23/4</f>
        <v>72782.70000000001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62084.520000000004</v>
      </c>
      <c r="D25" s="50">
        <f>C25/4</f>
        <v>15521.130000000001</v>
      </c>
      <c r="E25" s="66">
        <f aca="true" t="shared" si="1" ref="E25:E34">C25/4</f>
        <v>15521.130000000001</v>
      </c>
      <c r="F25" s="66">
        <f t="shared" si="0"/>
        <v>15521.130000000001</v>
      </c>
      <c r="G25" s="68">
        <f>C25/4</f>
        <v>15521.130000000001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64890.600000000006</v>
      </c>
      <c r="D27" s="33">
        <f>C27/4</f>
        <v>16222.650000000001</v>
      </c>
      <c r="E27" s="29">
        <f t="shared" si="1"/>
        <v>16222.650000000001</v>
      </c>
      <c r="F27" s="29">
        <f t="shared" si="0"/>
        <v>16222.650000000001</v>
      </c>
      <c r="G27" s="30">
        <f>C27/4</f>
        <v>16222.650000000001</v>
      </c>
    </row>
    <row r="28" spans="1:7" ht="45" customHeight="1" thickBot="1">
      <c r="A28" s="34">
        <v>1.5</v>
      </c>
      <c r="B28" s="35" t="s">
        <v>28</v>
      </c>
      <c r="C28" s="36">
        <f>C8*2.03*12</f>
        <v>71204.28</v>
      </c>
      <c r="D28" s="36">
        <f>C28/4</f>
        <v>17801.07</v>
      </c>
      <c r="E28" s="29">
        <f t="shared" si="1"/>
        <v>17801.07</v>
      </c>
      <c r="F28" s="29">
        <f t="shared" si="0"/>
        <v>17801.07</v>
      </c>
      <c r="G28" s="30">
        <f>C28/4</f>
        <v>17801.07</v>
      </c>
    </row>
    <row r="29" spans="1:7" ht="84.75" customHeight="1" thickBot="1">
      <c r="A29" s="37">
        <v>1.6</v>
      </c>
      <c r="B29" s="38" t="s">
        <v>29</v>
      </c>
      <c r="C29" s="39">
        <f>C31+C32+C33+C34</f>
        <v>359178.24</v>
      </c>
      <c r="D29" s="45">
        <f>C29/4</f>
        <v>89794.56</v>
      </c>
      <c r="E29" s="29">
        <f t="shared" si="1"/>
        <v>89794.56</v>
      </c>
      <c r="F29" s="29">
        <f t="shared" si="0"/>
        <v>89794.56</v>
      </c>
      <c r="G29" s="30">
        <f>C29/4</f>
        <v>89794.56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9" customHeight="1" thickBot="1">
      <c r="A31" s="22"/>
      <c r="B31" s="40" t="s">
        <v>30</v>
      </c>
      <c r="C31" s="39">
        <f>C8*2.18*12</f>
        <v>76465.68000000001</v>
      </c>
      <c r="D31" s="30">
        <f>C31/4</f>
        <v>19116.420000000002</v>
      </c>
      <c r="E31" s="29">
        <f t="shared" si="1"/>
        <v>19116.420000000002</v>
      </c>
      <c r="F31" s="29">
        <f t="shared" si="0"/>
        <v>19116.420000000002</v>
      </c>
      <c r="G31" s="30">
        <f>C31/4</f>
        <v>19116.420000000002</v>
      </c>
    </row>
    <row r="32" spans="1:7" ht="46.5" customHeight="1" thickBot="1">
      <c r="A32" s="22"/>
      <c r="B32" s="40" t="s">
        <v>31</v>
      </c>
      <c r="C32" s="39">
        <f>C8*2.57*12</f>
        <v>90145.31999999999</v>
      </c>
      <c r="D32" s="30">
        <f>C32/4</f>
        <v>22536.329999999998</v>
      </c>
      <c r="E32" s="29">
        <f t="shared" si="1"/>
        <v>22536.329999999998</v>
      </c>
      <c r="F32" s="29">
        <f t="shared" si="0"/>
        <v>22536.329999999998</v>
      </c>
      <c r="G32" s="30">
        <f>C32/4</f>
        <v>22536.329999999998</v>
      </c>
    </row>
    <row r="33" spans="1:7" ht="39.75" customHeight="1" thickBot="1">
      <c r="A33" s="22"/>
      <c r="B33" s="40" t="s">
        <v>32</v>
      </c>
      <c r="C33" s="39">
        <f>C8*1.09*12</f>
        <v>38232.840000000004</v>
      </c>
      <c r="D33" s="30">
        <f>C33/4</f>
        <v>9558.210000000001</v>
      </c>
      <c r="E33" s="29">
        <f t="shared" si="1"/>
        <v>9558.210000000001</v>
      </c>
      <c r="F33" s="29">
        <f t="shared" si="0"/>
        <v>9558.210000000001</v>
      </c>
      <c r="G33" s="30">
        <f>C33/4</f>
        <v>9558.210000000001</v>
      </c>
    </row>
    <row r="34" spans="1:7" ht="15.75" thickBot="1">
      <c r="A34" s="22"/>
      <c r="B34" s="24" t="s">
        <v>33</v>
      </c>
      <c r="C34" s="39">
        <f>C8*4.4*12</f>
        <v>154334.40000000002</v>
      </c>
      <c r="D34" s="30">
        <f>C34/4</f>
        <v>38583.600000000006</v>
      </c>
      <c r="E34" s="29">
        <f t="shared" si="1"/>
        <v>38583.600000000006</v>
      </c>
      <c r="F34" s="29">
        <f t="shared" si="0"/>
        <v>38583.600000000006</v>
      </c>
      <c r="G34" s="30">
        <f>C34/4</f>
        <v>38583.600000000006</v>
      </c>
    </row>
    <row r="35" spans="1:7" ht="23.2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8.140625" style="0" customWidth="1"/>
    <col min="2" max="2" width="35.28125" style="0" customWidth="1"/>
    <col min="3" max="5" width="11.57421875" style="0" customWidth="1"/>
    <col min="6" max="6" width="9.8515625" style="0" customWidth="1"/>
    <col min="7" max="7" width="10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2932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1159312.8</v>
      </c>
      <c r="D13" s="10">
        <f>C13/4</f>
        <v>289828.2</v>
      </c>
      <c r="E13" s="10">
        <f>C13/4</f>
        <v>289828.2</v>
      </c>
      <c r="F13" s="10">
        <f>C13/4</f>
        <v>289828.2</v>
      </c>
      <c r="G13" s="10">
        <f>C13/4</f>
        <v>289828.2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1159312.8</v>
      </c>
      <c r="D19" s="42">
        <f>C19/4</f>
        <v>289828.2</v>
      </c>
      <c r="E19" s="42">
        <f>C19/4</f>
        <v>289828.2</v>
      </c>
      <c r="F19" s="42">
        <f>C19/4</f>
        <v>289828.2</v>
      </c>
      <c r="G19" s="42">
        <f>C19/4</f>
        <v>289828.2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308563.68</v>
      </c>
      <c r="D22" s="29">
        <f>C22/4</f>
        <v>77140.92</v>
      </c>
      <c r="E22" s="29">
        <f>C22/4</f>
        <v>77140.92</v>
      </c>
      <c r="F22" s="29">
        <f>C22/4</f>
        <v>77140.92</v>
      </c>
      <c r="G22" s="30">
        <f>C22/4</f>
        <v>77140.92</v>
      </c>
    </row>
    <row r="23" spans="1:7" ht="15">
      <c r="A23" s="58" t="s">
        <v>36</v>
      </c>
      <c r="B23" s="60" t="s">
        <v>25</v>
      </c>
      <c r="C23" s="62">
        <f>C8*8.3*12</f>
        <v>292027.2</v>
      </c>
      <c r="D23" s="62">
        <f>C23/4</f>
        <v>73006.8</v>
      </c>
      <c r="E23" s="66">
        <f>C23/4</f>
        <v>73006.8</v>
      </c>
      <c r="F23" s="66">
        <f aca="true" t="shared" si="0" ref="F23:F34">C23/4</f>
        <v>73006.8</v>
      </c>
      <c r="G23" s="68">
        <f>C23/4</f>
        <v>73006.8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62275.68000000001</v>
      </c>
      <c r="D25" s="50">
        <f>C25/4</f>
        <v>15568.920000000002</v>
      </c>
      <c r="E25" s="66">
        <f aca="true" t="shared" si="1" ref="E25:E34">C25/4</f>
        <v>15568.920000000002</v>
      </c>
      <c r="F25" s="66">
        <f t="shared" si="0"/>
        <v>15568.920000000002</v>
      </c>
      <c r="G25" s="68">
        <f>C25/4</f>
        <v>15568.920000000002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2.75" customHeight="1" thickBot="1">
      <c r="A27" s="31">
        <v>1.4</v>
      </c>
      <c r="B27" s="32" t="s">
        <v>27</v>
      </c>
      <c r="C27" s="33">
        <f>C8*1.85*12</f>
        <v>65090.399999999994</v>
      </c>
      <c r="D27" s="33">
        <f>C27/4</f>
        <v>16272.599999999999</v>
      </c>
      <c r="E27" s="29">
        <f t="shared" si="1"/>
        <v>16272.599999999999</v>
      </c>
      <c r="F27" s="29">
        <f t="shared" si="0"/>
        <v>16272.599999999999</v>
      </c>
      <c r="G27" s="30">
        <f>C27/4</f>
        <v>16272.599999999999</v>
      </c>
    </row>
    <row r="28" spans="1:7" ht="46.5" customHeight="1" thickBot="1">
      <c r="A28" s="34">
        <v>1.5</v>
      </c>
      <c r="B28" s="35" t="s">
        <v>28</v>
      </c>
      <c r="C28" s="36">
        <f>C8*2.03*12</f>
        <v>71423.51999999999</v>
      </c>
      <c r="D28" s="36">
        <f>C28/4</f>
        <v>17855.879999999997</v>
      </c>
      <c r="E28" s="29">
        <f t="shared" si="1"/>
        <v>17855.879999999997</v>
      </c>
      <c r="F28" s="29">
        <f t="shared" si="0"/>
        <v>17855.879999999997</v>
      </c>
      <c r="G28" s="30">
        <f>C28/4</f>
        <v>17855.879999999997</v>
      </c>
    </row>
    <row r="29" spans="1:7" ht="62.25" customHeight="1" thickBot="1">
      <c r="A29" s="37">
        <v>1.6</v>
      </c>
      <c r="B29" s="38" t="s">
        <v>29</v>
      </c>
      <c r="C29" s="39">
        <f>C31+C32+C33+C34</f>
        <v>360284.16000000003</v>
      </c>
      <c r="D29" s="45">
        <f>C29/4</f>
        <v>90071.04000000001</v>
      </c>
      <c r="E29" s="29">
        <f t="shared" si="1"/>
        <v>90071.04000000001</v>
      </c>
      <c r="F29" s="29">
        <f t="shared" si="0"/>
        <v>90071.04000000001</v>
      </c>
      <c r="G29" s="30">
        <f>C29/4</f>
        <v>90071.04000000001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4.5" customHeight="1" thickBot="1">
      <c r="A31" s="22"/>
      <c r="B31" s="40" t="s">
        <v>30</v>
      </c>
      <c r="C31" s="39">
        <f>C8*2.18*12</f>
        <v>76701.12</v>
      </c>
      <c r="D31" s="30">
        <f>C31/4</f>
        <v>19175.28</v>
      </c>
      <c r="E31" s="29">
        <f t="shared" si="1"/>
        <v>19175.28</v>
      </c>
      <c r="F31" s="29">
        <f t="shared" si="0"/>
        <v>19175.28</v>
      </c>
      <c r="G31" s="30">
        <f>C31/4</f>
        <v>19175.28</v>
      </c>
    </row>
    <row r="32" spans="1:7" ht="48" customHeight="1" thickBot="1">
      <c r="A32" s="22"/>
      <c r="B32" s="40" t="s">
        <v>31</v>
      </c>
      <c r="C32" s="39">
        <f>C8*2.57*12</f>
        <v>90422.88</v>
      </c>
      <c r="D32" s="30">
        <f>C32/4</f>
        <v>22605.72</v>
      </c>
      <c r="E32" s="29">
        <f t="shared" si="1"/>
        <v>22605.72</v>
      </c>
      <c r="F32" s="29">
        <f t="shared" si="0"/>
        <v>22605.72</v>
      </c>
      <c r="G32" s="30">
        <f>C32/4</f>
        <v>22605.72</v>
      </c>
    </row>
    <row r="33" spans="1:7" ht="34.5" customHeight="1" thickBot="1">
      <c r="A33" s="22"/>
      <c r="B33" s="40" t="s">
        <v>32</v>
      </c>
      <c r="C33" s="39">
        <f>C8*1.09*12</f>
        <v>38350.56</v>
      </c>
      <c r="D33" s="30">
        <f>C33/4</f>
        <v>9587.64</v>
      </c>
      <c r="E33" s="29">
        <f t="shared" si="1"/>
        <v>9587.64</v>
      </c>
      <c r="F33" s="29">
        <f t="shared" si="0"/>
        <v>9587.64</v>
      </c>
      <c r="G33" s="30">
        <f>C33/4</f>
        <v>9587.64</v>
      </c>
    </row>
    <row r="34" spans="1:7" ht="15.75" thickBot="1">
      <c r="A34" s="22"/>
      <c r="B34" s="24" t="s">
        <v>33</v>
      </c>
      <c r="C34" s="39">
        <f>C8*4.4*12</f>
        <v>154809.6</v>
      </c>
      <c r="D34" s="30">
        <f>C34/4</f>
        <v>38702.4</v>
      </c>
      <c r="E34" s="29">
        <f t="shared" si="1"/>
        <v>38702.4</v>
      </c>
      <c r="F34" s="29">
        <f t="shared" si="0"/>
        <v>38702.4</v>
      </c>
      <c r="G34" s="30">
        <f>C34/4</f>
        <v>38702.4</v>
      </c>
    </row>
    <row r="35" spans="1:7" ht="24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5">
      <selection activeCell="C34" sqref="C34"/>
    </sheetView>
  </sheetViews>
  <sheetFormatPr defaultColWidth="9.140625" defaultRowHeight="15"/>
  <cols>
    <col min="1" max="1" width="7.140625" style="0" customWidth="1"/>
    <col min="2" max="2" width="36.421875" style="0" customWidth="1"/>
    <col min="3" max="3" width="11.28125" style="0" customWidth="1"/>
    <col min="4" max="4" width="10.421875" style="0" customWidth="1"/>
    <col min="5" max="5" width="10.57421875" style="0" customWidth="1"/>
    <col min="6" max="6" width="9.8515625" style="0" customWidth="1"/>
    <col min="7" max="7" width="10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35.86</v>
      </c>
    </row>
    <row r="8" spans="1:7" ht="15">
      <c r="A8" s="13"/>
      <c r="B8" s="3" t="s">
        <v>6</v>
      </c>
      <c r="C8" s="12">
        <v>1113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478946.16000000003</v>
      </c>
      <c r="D13" s="10">
        <f>C13/4</f>
        <v>119736.54000000001</v>
      </c>
      <c r="E13" s="10">
        <f>C13/4</f>
        <v>119736.54000000001</v>
      </c>
      <c r="F13" s="10">
        <f>C13/4</f>
        <v>119736.54000000001</v>
      </c>
      <c r="G13" s="10">
        <f>C13/4</f>
        <v>119736.54000000001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478946.16000000003</v>
      </c>
      <c r="D19" s="42">
        <f>C19/4</f>
        <v>119736.54000000001</v>
      </c>
      <c r="E19" s="42">
        <f>C19/4</f>
        <v>119736.54000000001</v>
      </c>
      <c r="F19" s="42">
        <f>C19/4</f>
        <v>119736.54000000001</v>
      </c>
      <c r="G19" s="42">
        <f>C19/4</f>
        <v>119736.54000000001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117132.12</v>
      </c>
      <c r="D22" s="29">
        <f>C22/4</f>
        <v>29283.03</v>
      </c>
      <c r="E22" s="29">
        <f>C22/4</f>
        <v>29283.03</v>
      </c>
      <c r="F22" s="29">
        <f>C22/4</f>
        <v>29283.03</v>
      </c>
      <c r="G22" s="30">
        <f>C22/4</f>
        <v>29283.03</v>
      </c>
    </row>
    <row r="23" spans="1:7" ht="15">
      <c r="A23" s="58" t="s">
        <v>36</v>
      </c>
      <c r="B23" s="60" t="s">
        <v>25</v>
      </c>
      <c r="C23" s="62">
        <f>C8*8.3*12</f>
        <v>110854.80000000002</v>
      </c>
      <c r="D23" s="62">
        <f>C23/4</f>
        <v>27713.700000000004</v>
      </c>
      <c r="E23" s="66">
        <f>C23/4</f>
        <v>27713.700000000004</v>
      </c>
      <c r="F23" s="66">
        <f aca="true" t="shared" si="0" ref="F23:F34">C23/4</f>
        <v>27713.700000000004</v>
      </c>
      <c r="G23" s="68">
        <f>C23/4</f>
        <v>27713.700000000004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C8*2.46*12</f>
        <v>32855.76</v>
      </c>
      <c r="D25" s="50">
        <f>C25/4</f>
        <v>8213.94</v>
      </c>
      <c r="E25" s="66">
        <f aca="true" t="shared" si="1" ref="E25:E34">C25/4</f>
        <v>8213.94</v>
      </c>
      <c r="F25" s="66">
        <f t="shared" si="0"/>
        <v>8213.94</v>
      </c>
      <c r="G25" s="68">
        <f>C25/4</f>
        <v>8213.94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8.75" customHeight="1" thickBot="1">
      <c r="A27" s="31">
        <v>1.4</v>
      </c>
      <c r="B27" s="32" t="s">
        <v>27</v>
      </c>
      <c r="C27" s="33">
        <f>C8*1.85*12</f>
        <v>24708.600000000002</v>
      </c>
      <c r="D27" s="33">
        <f>C27/4</f>
        <v>6177.150000000001</v>
      </c>
      <c r="E27" s="29">
        <f t="shared" si="1"/>
        <v>6177.150000000001</v>
      </c>
      <c r="F27" s="29">
        <f t="shared" si="0"/>
        <v>6177.150000000001</v>
      </c>
      <c r="G27" s="30">
        <f>C27/4</f>
        <v>6177.150000000001</v>
      </c>
    </row>
    <row r="28" spans="1:7" ht="45" customHeight="1" thickBot="1">
      <c r="A28" s="34">
        <v>1.5</v>
      </c>
      <c r="B28" s="35" t="s">
        <v>28</v>
      </c>
      <c r="C28" s="36">
        <f>C8*2.03*12</f>
        <v>27112.68</v>
      </c>
      <c r="D28" s="36">
        <f>C28/4</f>
        <v>6778.17</v>
      </c>
      <c r="E28" s="29">
        <f t="shared" si="1"/>
        <v>6778.17</v>
      </c>
      <c r="F28" s="29">
        <f t="shared" si="0"/>
        <v>6778.17</v>
      </c>
      <c r="G28" s="30">
        <f>C28/4</f>
        <v>6778.17</v>
      </c>
    </row>
    <row r="29" spans="1:7" ht="91.5" customHeight="1" thickBot="1">
      <c r="A29" s="37">
        <v>1.6</v>
      </c>
      <c r="B29" s="38" t="s">
        <v>29</v>
      </c>
      <c r="C29" s="39">
        <f>C31+C32+C33+C34</f>
        <v>166282.2</v>
      </c>
      <c r="D29" s="45">
        <f>C29/4</f>
        <v>41570.55</v>
      </c>
      <c r="E29" s="29">
        <f t="shared" si="1"/>
        <v>41570.55</v>
      </c>
      <c r="F29" s="29">
        <f t="shared" si="0"/>
        <v>41570.55</v>
      </c>
      <c r="G29" s="30">
        <f>C29/4</f>
        <v>41570.55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3.5" customHeight="1" thickBot="1">
      <c r="A31" s="22"/>
      <c r="B31" s="40" t="s">
        <v>30</v>
      </c>
      <c r="C31" s="39">
        <f>C8*3.55*12</f>
        <v>47413.799999999996</v>
      </c>
      <c r="D31" s="30">
        <f>C31/4</f>
        <v>11853.449999999999</v>
      </c>
      <c r="E31" s="29">
        <f t="shared" si="1"/>
        <v>11853.449999999999</v>
      </c>
      <c r="F31" s="29">
        <f t="shared" si="0"/>
        <v>11853.449999999999</v>
      </c>
      <c r="G31" s="30">
        <f>C31/4</f>
        <v>11853.449999999999</v>
      </c>
    </row>
    <row r="32" spans="1:7" ht="48" customHeight="1" thickBot="1">
      <c r="A32" s="22"/>
      <c r="B32" s="40" t="s">
        <v>31</v>
      </c>
      <c r="C32" s="39">
        <f>C8*3.01*12</f>
        <v>40201.56</v>
      </c>
      <c r="D32" s="30">
        <f>C32/4</f>
        <v>10050.39</v>
      </c>
      <c r="E32" s="29">
        <f t="shared" si="1"/>
        <v>10050.39</v>
      </c>
      <c r="F32" s="29">
        <f t="shared" si="0"/>
        <v>10050.39</v>
      </c>
      <c r="G32" s="30">
        <f>C32/4</f>
        <v>10050.39</v>
      </c>
    </row>
    <row r="33" spans="1:7" ht="35.25" customHeight="1" thickBot="1">
      <c r="A33" s="22"/>
      <c r="B33" s="40" t="s">
        <v>32</v>
      </c>
      <c r="C33" s="39">
        <f>C8*1.49*12</f>
        <v>19900.44</v>
      </c>
      <c r="D33" s="30">
        <f>C33/4</f>
        <v>4975.11</v>
      </c>
      <c r="E33" s="29">
        <f t="shared" si="1"/>
        <v>4975.11</v>
      </c>
      <c r="F33" s="29">
        <f t="shared" si="0"/>
        <v>4975.11</v>
      </c>
      <c r="G33" s="30">
        <f>C33/4</f>
        <v>4975.11</v>
      </c>
    </row>
    <row r="34" spans="1:7" ht="15.75" thickBot="1">
      <c r="A34" s="22"/>
      <c r="B34" s="24" t="s">
        <v>33</v>
      </c>
      <c r="C34" s="39">
        <f>C8*4.4*12</f>
        <v>58766.40000000001</v>
      </c>
      <c r="D34" s="30">
        <f>C34/4</f>
        <v>14691.600000000002</v>
      </c>
      <c r="E34" s="29">
        <f t="shared" si="1"/>
        <v>14691.600000000002</v>
      </c>
      <c r="F34" s="29">
        <f t="shared" si="0"/>
        <v>14691.600000000002</v>
      </c>
      <c r="G34" s="30">
        <f>C34/4</f>
        <v>14691.600000000002</v>
      </c>
    </row>
    <row r="35" spans="1:7" ht="24.7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7.7109375" style="0" customWidth="1"/>
    <col min="2" max="2" width="34.7109375" style="0" customWidth="1"/>
    <col min="3" max="3" width="13.140625" style="0" customWidth="1"/>
    <col min="4" max="4" width="11.00390625" style="0" customWidth="1"/>
    <col min="5" max="5" width="11.421875" style="0" customWidth="1"/>
    <col min="6" max="6" width="11.57421875" style="0" customWidth="1"/>
    <col min="7" max="7" width="10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35.86</v>
      </c>
    </row>
    <row r="8" spans="1:7" ht="15">
      <c r="A8" s="13"/>
      <c r="B8" s="3" t="s">
        <v>6</v>
      </c>
      <c r="C8" s="12">
        <v>1113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478946.16000000003</v>
      </c>
      <c r="D13" s="10">
        <f>C13/4</f>
        <v>119736.54000000001</v>
      </c>
      <c r="E13" s="10">
        <f>C13/4</f>
        <v>119736.54000000001</v>
      </c>
      <c r="F13" s="10">
        <f>C13/4</f>
        <v>119736.54000000001</v>
      </c>
      <c r="G13" s="10">
        <f>C13/4</f>
        <v>119736.54000000001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478946.16000000003</v>
      </c>
      <c r="D19" s="42">
        <f>C19/4</f>
        <v>119736.54000000001</v>
      </c>
      <c r="E19" s="42">
        <f>C19/4</f>
        <v>119736.54000000001</v>
      </c>
      <c r="F19" s="42">
        <f>C19/4</f>
        <v>119736.54000000001</v>
      </c>
      <c r="G19" s="42">
        <f>C19/4</f>
        <v>119736.54000000001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117132.12</v>
      </c>
      <c r="D22" s="29">
        <f>C22/4</f>
        <v>29283.03</v>
      </c>
      <c r="E22" s="29">
        <f>C22/4</f>
        <v>29283.03</v>
      </c>
      <c r="F22" s="29">
        <f>C22/4</f>
        <v>29283.03</v>
      </c>
      <c r="G22" s="30">
        <f>C22/4</f>
        <v>29283.03</v>
      </c>
    </row>
    <row r="23" spans="1:7" ht="15">
      <c r="A23" s="58" t="s">
        <v>36</v>
      </c>
      <c r="B23" s="60" t="s">
        <v>25</v>
      </c>
      <c r="C23" s="62">
        <f>C8*8.3*12</f>
        <v>110854.80000000002</v>
      </c>
      <c r="D23" s="62">
        <f>C23/4</f>
        <v>27713.700000000004</v>
      </c>
      <c r="E23" s="66">
        <f>C23/4</f>
        <v>27713.700000000004</v>
      </c>
      <c r="F23" s="66">
        <f aca="true" t="shared" si="0" ref="F23:F34">C23/4</f>
        <v>27713.700000000004</v>
      </c>
      <c r="G23" s="68">
        <f>C23/4</f>
        <v>27713.700000000004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C8*2.46*12</f>
        <v>32855.76</v>
      </c>
      <c r="D25" s="50">
        <f>C25/4</f>
        <v>8213.94</v>
      </c>
      <c r="E25" s="66">
        <f aca="true" t="shared" si="1" ref="E25:E34">C25/4</f>
        <v>8213.94</v>
      </c>
      <c r="F25" s="66">
        <f t="shared" si="0"/>
        <v>8213.94</v>
      </c>
      <c r="G25" s="68">
        <f>C25/4</f>
        <v>8213.94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" customHeight="1" thickBot="1">
      <c r="A27" s="31">
        <v>1.4</v>
      </c>
      <c r="B27" s="32" t="s">
        <v>27</v>
      </c>
      <c r="C27" s="33">
        <f>C8*1.85*12</f>
        <v>24708.600000000002</v>
      </c>
      <c r="D27" s="33">
        <f>C27/4</f>
        <v>6177.150000000001</v>
      </c>
      <c r="E27" s="29">
        <f t="shared" si="1"/>
        <v>6177.150000000001</v>
      </c>
      <c r="F27" s="29">
        <f t="shared" si="0"/>
        <v>6177.150000000001</v>
      </c>
      <c r="G27" s="30">
        <f>C27/4</f>
        <v>6177.150000000001</v>
      </c>
    </row>
    <row r="28" spans="1:7" ht="41.25" customHeight="1" thickBot="1">
      <c r="A28" s="34">
        <v>1.5</v>
      </c>
      <c r="B28" s="35" t="s">
        <v>28</v>
      </c>
      <c r="C28" s="36">
        <f>C8*2.03*12</f>
        <v>27112.68</v>
      </c>
      <c r="D28" s="36">
        <f>C28/4</f>
        <v>6778.17</v>
      </c>
      <c r="E28" s="29">
        <f t="shared" si="1"/>
        <v>6778.17</v>
      </c>
      <c r="F28" s="29">
        <f t="shared" si="0"/>
        <v>6778.17</v>
      </c>
      <c r="G28" s="30">
        <f>C28/4</f>
        <v>6778.17</v>
      </c>
    </row>
    <row r="29" spans="1:7" ht="74.25" customHeight="1" thickBot="1">
      <c r="A29" s="37">
        <v>1.6</v>
      </c>
      <c r="B29" s="38" t="s">
        <v>29</v>
      </c>
      <c r="C29" s="39">
        <f>C31+C32+C33+C34</f>
        <v>166282.2</v>
      </c>
      <c r="D29" s="45">
        <f>C29/4</f>
        <v>41570.55</v>
      </c>
      <c r="E29" s="29">
        <f t="shared" si="1"/>
        <v>41570.55</v>
      </c>
      <c r="F29" s="29">
        <f t="shared" si="0"/>
        <v>41570.55</v>
      </c>
      <c r="G29" s="30">
        <f>C29/4</f>
        <v>41570.55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8.25" customHeight="1" thickBot="1">
      <c r="A31" s="22"/>
      <c r="B31" s="40" t="s">
        <v>30</v>
      </c>
      <c r="C31" s="39">
        <f>C8*3.55*12</f>
        <v>47413.799999999996</v>
      </c>
      <c r="D31" s="30">
        <f>C31/4</f>
        <v>11853.449999999999</v>
      </c>
      <c r="E31" s="29">
        <f t="shared" si="1"/>
        <v>11853.449999999999</v>
      </c>
      <c r="F31" s="29">
        <f t="shared" si="0"/>
        <v>11853.449999999999</v>
      </c>
      <c r="G31" s="30">
        <f>C31/4</f>
        <v>11853.449999999999</v>
      </c>
    </row>
    <row r="32" spans="1:7" ht="48.75" customHeight="1" thickBot="1">
      <c r="A32" s="22"/>
      <c r="B32" s="40" t="s">
        <v>31</v>
      </c>
      <c r="C32" s="39">
        <f>C8*3.01*12</f>
        <v>40201.56</v>
      </c>
      <c r="D32" s="30">
        <f>C32/4</f>
        <v>10050.39</v>
      </c>
      <c r="E32" s="29">
        <f t="shared" si="1"/>
        <v>10050.39</v>
      </c>
      <c r="F32" s="29">
        <f t="shared" si="0"/>
        <v>10050.39</v>
      </c>
      <c r="G32" s="30">
        <f>C32/4</f>
        <v>10050.39</v>
      </c>
    </row>
    <row r="33" spans="1:7" ht="36.75" customHeight="1" thickBot="1">
      <c r="A33" s="22"/>
      <c r="B33" s="40" t="s">
        <v>32</v>
      </c>
      <c r="C33" s="39">
        <f>C8*1.49*12</f>
        <v>19900.44</v>
      </c>
      <c r="D33" s="30">
        <f>C33/4</f>
        <v>4975.11</v>
      </c>
      <c r="E33" s="29">
        <f t="shared" si="1"/>
        <v>4975.11</v>
      </c>
      <c r="F33" s="29">
        <f t="shared" si="0"/>
        <v>4975.11</v>
      </c>
      <c r="G33" s="30">
        <f>C33/4</f>
        <v>4975.11</v>
      </c>
    </row>
    <row r="34" spans="1:7" ht="15.75" thickBot="1">
      <c r="A34" s="22"/>
      <c r="B34" s="24" t="s">
        <v>33</v>
      </c>
      <c r="C34" s="39">
        <f>C8*4.4*12</f>
        <v>58766.40000000001</v>
      </c>
      <c r="D34" s="30">
        <f>C34/4</f>
        <v>14691.600000000002</v>
      </c>
      <c r="E34" s="29">
        <f t="shared" si="1"/>
        <v>14691.600000000002</v>
      </c>
      <c r="F34" s="29">
        <f t="shared" si="0"/>
        <v>14691.600000000002</v>
      </c>
      <c r="G34" s="30">
        <f>C34/4</f>
        <v>14691.600000000002</v>
      </c>
    </row>
    <row r="35" spans="1:7" ht="26.2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D9" sqref="D9"/>
    </sheetView>
  </sheetViews>
  <sheetFormatPr defaultColWidth="9.140625" defaultRowHeight="15"/>
  <cols>
    <col min="1" max="1" width="8.00390625" style="0" customWidth="1"/>
    <col min="2" max="2" width="35.7109375" style="0" customWidth="1"/>
    <col min="3" max="4" width="10.8515625" style="0" customWidth="1"/>
    <col min="5" max="5" width="10.421875" style="0" customWidth="1"/>
    <col min="6" max="6" width="11.8515625" style="0" customWidth="1"/>
    <col min="7" max="7" width="10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64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35.86</v>
      </c>
    </row>
    <row r="8" spans="1:7" ht="15">
      <c r="A8" s="13"/>
      <c r="B8" s="3" t="s">
        <v>6</v>
      </c>
      <c r="C8" s="12">
        <v>1002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431180.64</v>
      </c>
      <c r="D13" s="10">
        <f>C13/4</f>
        <v>107795.16</v>
      </c>
      <c r="E13" s="10">
        <f>C13/4</f>
        <v>107795.16</v>
      </c>
      <c r="F13" s="10">
        <f>C13/4</f>
        <v>107795.16</v>
      </c>
      <c r="G13" s="10">
        <f>C13/4</f>
        <v>107795.16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431180.64</v>
      </c>
      <c r="D19" s="42">
        <f>C19/4</f>
        <v>107795.16</v>
      </c>
      <c r="E19" s="42">
        <f>C19/4</f>
        <v>107795.16</v>
      </c>
      <c r="F19" s="42">
        <f>C19/4</f>
        <v>107795.16</v>
      </c>
      <c r="G19" s="42">
        <f>C19/4</f>
        <v>107795.16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105450.47999999998</v>
      </c>
      <c r="D22" s="29">
        <f>C22/4</f>
        <v>26362.619999999995</v>
      </c>
      <c r="E22" s="29">
        <f>C22/4</f>
        <v>26362.619999999995</v>
      </c>
      <c r="F22" s="29">
        <f>C22/4</f>
        <v>26362.619999999995</v>
      </c>
      <c r="G22" s="30">
        <f>C22/4</f>
        <v>26362.619999999995</v>
      </c>
    </row>
    <row r="23" spans="1:7" ht="15">
      <c r="A23" s="58" t="s">
        <v>36</v>
      </c>
      <c r="B23" s="60" t="s">
        <v>25</v>
      </c>
      <c r="C23" s="62">
        <f>C8*8.3*12</f>
        <v>99799.20000000001</v>
      </c>
      <c r="D23" s="62">
        <f>C23/4</f>
        <v>24949.800000000003</v>
      </c>
      <c r="E23" s="66">
        <f>C23/4</f>
        <v>24949.800000000003</v>
      </c>
      <c r="F23" s="66">
        <f aca="true" t="shared" si="0" ref="F23:F34">C23/4</f>
        <v>24949.800000000003</v>
      </c>
      <c r="G23" s="68">
        <f>C23/4</f>
        <v>24949.800000000003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C8*2.46*12</f>
        <v>29579.04</v>
      </c>
      <c r="D25" s="50">
        <f>C25/4</f>
        <v>7394.76</v>
      </c>
      <c r="E25" s="66">
        <f aca="true" t="shared" si="1" ref="E25:E34">C25/4</f>
        <v>7394.76</v>
      </c>
      <c r="F25" s="66">
        <f t="shared" si="0"/>
        <v>7394.76</v>
      </c>
      <c r="G25" s="68">
        <f>C25/4</f>
        <v>7394.76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22244.4</v>
      </c>
      <c r="D27" s="33">
        <f>C27/4</f>
        <v>5561.1</v>
      </c>
      <c r="E27" s="29">
        <f t="shared" si="1"/>
        <v>5561.1</v>
      </c>
      <c r="F27" s="29">
        <f t="shared" si="0"/>
        <v>5561.1</v>
      </c>
      <c r="G27" s="30">
        <f>C27/4</f>
        <v>5561.1</v>
      </c>
    </row>
    <row r="28" spans="1:7" ht="39.75" customHeight="1" thickBot="1">
      <c r="A28" s="34">
        <v>1.5</v>
      </c>
      <c r="B28" s="35" t="s">
        <v>28</v>
      </c>
      <c r="C28" s="36">
        <f>C8*2.03*12</f>
        <v>24408.719999999998</v>
      </c>
      <c r="D28" s="36">
        <f>C28/4</f>
        <v>6102.179999999999</v>
      </c>
      <c r="E28" s="29">
        <f t="shared" si="1"/>
        <v>6102.179999999999</v>
      </c>
      <c r="F28" s="29">
        <f t="shared" si="0"/>
        <v>6102.179999999999</v>
      </c>
      <c r="G28" s="30">
        <f>C28/4</f>
        <v>6102.179999999999</v>
      </c>
    </row>
    <row r="29" spans="1:7" ht="81.75" customHeight="1" thickBot="1">
      <c r="A29" s="37">
        <v>1.6</v>
      </c>
      <c r="B29" s="38" t="s">
        <v>29</v>
      </c>
      <c r="C29" s="39">
        <f>C31+C32+C33+C34</f>
        <v>149698.80000000002</v>
      </c>
      <c r="D29" s="45">
        <f>C29/4</f>
        <v>37424.700000000004</v>
      </c>
      <c r="E29" s="29">
        <f t="shared" si="1"/>
        <v>37424.700000000004</v>
      </c>
      <c r="F29" s="29">
        <f t="shared" si="0"/>
        <v>37424.700000000004</v>
      </c>
      <c r="G29" s="30">
        <f>C29/4</f>
        <v>37424.700000000004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4.5" customHeight="1" thickBot="1">
      <c r="A31" s="22"/>
      <c r="B31" s="40" t="s">
        <v>30</v>
      </c>
      <c r="C31" s="39">
        <f>C8*3.55*12</f>
        <v>42685.2</v>
      </c>
      <c r="D31" s="30">
        <f>C31/4</f>
        <v>10671.3</v>
      </c>
      <c r="E31" s="29">
        <f t="shared" si="1"/>
        <v>10671.3</v>
      </c>
      <c r="F31" s="29">
        <f t="shared" si="0"/>
        <v>10671.3</v>
      </c>
      <c r="G31" s="30">
        <f>C31/4</f>
        <v>10671.3</v>
      </c>
    </row>
    <row r="32" spans="1:7" ht="43.5" customHeight="1" thickBot="1">
      <c r="A32" s="22"/>
      <c r="B32" s="40" t="s">
        <v>31</v>
      </c>
      <c r="C32" s="39">
        <f>C8*3.01*12</f>
        <v>36192.24</v>
      </c>
      <c r="D32" s="30">
        <f>C32/4</f>
        <v>9048.06</v>
      </c>
      <c r="E32" s="29">
        <f t="shared" si="1"/>
        <v>9048.06</v>
      </c>
      <c r="F32" s="29">
        <f t="shared" si="0"/>
        <v>9048.06</v>
      </c>
      <c r="G32" s="30">
        <f>C32/4</f>
        <v>9048.06</v>
      </c>
    </row>
    <row r="33" spans="1:7" ht="38.25" customHeight="1" thickBot="1">
      <c r="A33" s="22"/>
      <c r="B33" s="40" t="s">
        <v>32</v>
      </c>
      <c r="C33" s="39">
        <f>C8*1.49*12</f>
        <v>17915.760000000002</v>
      </c>
      <c r="D33" s="30">
        <f>C33/4</f>
        <v>4478.9400000000005</v>
      </c>
      <c r="E33" s="29">
        <f t="shared" si="1"/>
        <v>4478.9400000000005</v>
      </c>
      <c r="F33" s="29">
        <f t="shared" si="0"/>
        <v>4478.9400000000005</v>
      </c>
      <c r="G33" s="30">
        <f>C33/4</f>
        <v>4478.9400000000005</v>
      </c>
    </row>
    <row r="34" spans="1:7" ht="15.75" thickBot="1">
      <c r="A34" s="22"/>
      <c r="B34" s="24" t="s">
        <v>33</v>
      </c>
      <c r="C34" s="39">
        <f>C8*4.4*12</f>
        <v>52905.600000000006</v>
      </c>
      <c r="D34" s="30">
        <f>C34/4</f>
        <v>13226.400000000001</v>
      </c>
      <c r="E34" s="29">
        <f t="shared" si="1"/>
        <v>13226.400000000001</v>
      </c>
      <c r="F34" s="29">
        <f t="shared" si="0"/>
        <v>13226.400000000001</v>
      </c>
      <c r="G34" s="30">
        <f>C34/4</f>
        <v>13226.400000000001</v>
      </c>
    </row>
    <row r="35" spans="1:7" ht="26.25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421875" style="0" customWidth="1"/>
    <col min="2" max="2" width="36.00390625" style="0" customWidth="1"/>
    <col min="3" max="4" width="10.140625" style="0" customWidth="1"/>
    <col min="5" max="5" width="10.421875" style="0" customWidth="1"/>
    <col min="6" max="6" width="10.57421875" style="0" customWidth="1"/>
    <col min="7" max="7" width="11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65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35.86</v>
      </c>
    </row>
    <row r="8" spans="1:7" ht="15">
      <c r="A8" s="13"/>
      <c r="B8" s="3" t="s">
        <v>6</v>
      </c>
      <c r="C8" s="12">
        <v>1002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431180.64</v>
      </c>
      <c r="D13" s="10">
        <f>C13/4</f>
        <v>107795.16</v>
      </c>
      <c r="E13" s="10">
        <f>C13/4</f>
        <v>107795.16</v>
      </c>
      <c r="F13" s="10">
        <f>C13/4</f>
        <v>107795.16</v>
      </c>
      <c r="G13" s="10">
        <f>C13/4</f>
        <v>107795.16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431180.64</v>
      </c>
      <c r="D19" s="42">
        <f>C19/4</f>
        <v>107795.16</v>
      </c>
      <c r="E19" s="42">
        <f>C19/4</f>
        <v>107795.16</v>
      </c>
      <c r="F19" s="42">
        <f>C19/4</f>
        <v>107795.16</v>
      </c>
      <c r="G19" s="42">
        <f>C19/4</f>
        <v>107795.16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105450.47999999998</v>
      </c>
      <c r="D22" s="29">
        <f>C22/4</f>
        <v>26362.619999999995</v>
      </c>
      <c r="E22" s="29">
        <f>C22/4</f>
        <v>26362.619999999995</v>
      </c>
      <c r="F22" s="29">
        <f>C22/4</f>
        <v>26362.619999999995</v>
      </c>
      <c r="G22" s="30">
        <f>C22/4</f>
        <v>26362.619999999995</v>
      </c>
    </row>
    <row r="23" spans="1:7" ht="15">
      <c r="A23" s="58" t="s">
        <v>36</v>
      </c>
      <c r="B23" s="60" t="s">
        <v>25</v>
      </c>
      <c r="C23" s="62">
        <f>C8*8.3*12</f>
        <v>99799.20000000001</v>
      </c>
      <c r="D23" s="62">
        <f>C23/4</f>
        <v>24949.800000000003</v>
      </c>
      <c r="E23" s="66">
        <f>C23/4</f>
        <v>24949.800000000003</v>
      </c>
      <c r="F23" s="66">
        <f aca="true" t="shared" si="0" ref="F23:F34">C23/4</f>
        <v>24949.800000000003</v>
      </c>
      <c r="G23" s="68">
        <f>C23/4</f>
        <v>24949.800000000003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C8*2.46*12</f>
        <v>29579.04</v>
      </c>
      <c r="D25" s="50">
        <f>C25/4</f>
        <v>7394.76</v>
      </c>
      <c r="E25" s="66">
        <f aca="true" t="shared" si="1" ref="E25:E34">C25/4</f>
        <v>7394.76</v>
      </c>
      <c r="F25" s="66">
        <f t="shared" si="0"/>
        <v>7394.76</v>
      </c>
      <c r="G25" s="68">
        <f>C25/4</f>
        <v>7394.76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" customHeight="1" thickBot="1">
      <c r="A27" s="31">
        <v>1.4</v>
      </c>
      <c r="B27" s="32" t="s">
        <v>27</v>
      </c>
      <c r="C27" s="33">
        <f>C8*1.85*12</f>
        <v>22244.4</v>
      </c>
      <c r="D27" s="33">
        <f>C27/4</f>
        <v>5561.1</v>
      </c>
      <c r="E27" s="29">
        <f t="shared" si="1"/>
        <v>5561.1</v>
      </c>
      <c r="F27" s="29">
        <f t="shared" si="0"/>
        <v>5561.1</v>
      </c>
      <c r="G27" s="30">
        <f>C27/4</f>
        <v>5561.1</v>
      </c>
    </row>
    <row r="28" spans="1:7" ht="41.25" customHeight="1" thickBot="1">
      <c r="A28" s="34">
        <v>1.5</v>
      </c>
      <c r="B28" s="35" t="s">
        <v>28</v>
      </c>
      <c r="C28" s="36">
        <f>C8*2.03*12</f>
        <v>24408.719999999998</v>
      </c>
      <c r="D28" s="36">
        <f>C28/4</f>
        <v>6102.179999999999</v>
      </c>
      <c r="E28" s="29">
        <f t="shared" si="1"/>
        <v>6102.179999999999</v>
      </c>
      <c r="F28" s="29">
        <f t="shared" si="0"/>
        <v>6102.179999999999</v>
      </c>
      <c r="G28" s="30">
        <f>C28/4</f>
        <v>6102.179999999999</v>
      </c>
    </row>
    <row r="29" spans="1:7" ht="57.75" customHeight="1" thickBot="1">
      <c r="A29" s="37">
        <v>1.6</v>
      </c>
      <c r="B29" s="38" t="s">
        <v>29</v>
      </c>
      <c r="C29" s="39">
        <f>C31+C32+C33+C34</f>
        <v>149698.80000000002</v>
      </c>
      <c r="D29" s="45">
        <f>C29/4</f>
        <v>37424.700000000004</v>
      </c>
      <c r="E29" s="29">
        <f t="shared" si="1"/>
        <v>37424.700000000004</v>
      </c>
      <c r="F29" s="29">
        <f t="shared" si="0"/>
        <v>37424.700000000004</v>
      </c>
      <c r="G29" s="30">
        <f>C29/4</f>
        <v>37424.700000000004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0.5" customHeight="1" thickBot="1">
      <c r="A31" s="22"/>
      <c r="B31" s="40" t="s">
        <v>30</v>
      </c>
      <c r="C31" s="39">
        <f>C8*3.55*12</f>
        <v>42685.2</v>
      </c>
      <c r="D31" s="30">
        <f>C31/4</f>
        <v>10671.3</v>
      </c>
      <c r="E31" s="29">
        <f t="shared" si="1"/>
        <v>10671.3</v>
      </c>
      <c r="F31" s="29">
        <f t="shared" si="0"/>
        <v>10671.3</v>
      </c>
      <c r="G31" s="30">
        <f>C31/4</f>
        <v>10671.3</v>
      </c>
    </row>
    <row r="32" spans="1:7" ht="49.5" customHeight="1" thickBot="1">
      <c r="A32" s="22"/>
      <c r="B32" s="40" t="s">
        <v>31</v>
      </c>
      <c r="C32" s="39">
        <f>C8*3.01*12</f>
        <v>36192.24</v>
      </c>
      <c r="D32" s="30">
        <f>C32/4</f>
        <v>9048.06</v>
      </c>
      <c r="E32" s="29">
        <f t="shared" si="1"/>
        <v>9048.06</v>
      </c>
      <c r="F32" s="29">
        <f t="shared" si="0"/>
        <v>9048.06</v>
      </c>
      <c r="G32" s="30">
        <f>C32/4</f>
        <v>9048.06</v>
      </c>
    </row>
    <row r="33" spans="1:7" ht="35.25" customHeight="1" thickBot="1">
      <c r="A33" s="22"/>
      <c r="B33" s="40" t="s">
        <v>32</v>
      </c>
      <c r="C33" s="39">
        <f>C8*1.49*12</f>
        <v>17915.760000000002</v>
      </c>
      <c r="D33" s="30">
        <f>C33/4</f>
        <v>4478.9400000000005</v>
      </c>
      <c r="E33" s="29">
        <f t="shared" si="1"/>
        <v>4478.9400000000005</v>
      </c>
      <c r="F33" s="29">
        <f t="shared" si="0"/>
        <v>4478.9400000000005</v>
      </c>
      <c r="G33" s="30">
        <f>C33/4</f>
        <v>4478.9400000000005</v>
      </c>
    </row>
    <row r="34" spans="1:7" ht="15.75" thickBot="1">
      <c r="A34" s="22"/>
      <c r="B34" s="24" t="s">
        <v>33</v>
      </c>
      <c r="C34" s="39">
        <f>C8*4.4*12</f>
        <v>52905.600000000006</v>
      </c>
      <c r="D34" s="30">
        <f>C34/4</f>
        <v>13226.400000000001</v>
      </c>
      <c r="E34" s="29">
        <f t="shared" si="1"/>
        <v>13226.400000000001</v>
      </c>
      <c r="F34" s="29">
        <f t="shared" si="0"/>
        <v>13226.400000000001</v>
      </c>
      <c r="G34" s="30">
        <f>C34/4</f>
        <v>13226.400000000001</v>
      </c>
    </row>
    <row r="35" spans="1:7" ht="26.25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7.140625" style="0" customWidth="1"/>
    <col min="2" max="2" width="26.7109375" style="0" customWidth="1"/>
    <col min="3" max="3" width="10.7109375" style="0" customWidth="1"/>
    <col min="4" max="4" width="11.00390625" style="0" customWidth="1"/>
    <col min="5" max="5" width="10.57421875" style="0" customWidth="1"/>
    <col min="6" max="6" width="10.8515625" style="0" customWidth="1"/>
    <col min="7" max="7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3300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v>1304820</v>
      </c>
      <c r="D13" s="10">
        <f>C13/4</f>
        <v>326205</v>
      </c>
      <c r="E13" s="10">
        <f>C13/4</f>
        <v>326205</v>
      </c>
      <c r="F13" s="10">
        <f>C13/4</f>
        <v>326205</v>
      </c>
      <c r="G13" s="10">
        <f>C13/4</f>
        <v>326205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v>1304820</v>
      </c>
      <c r="D19" s="42">
        <f>C19/4</f>
        <v>326205</v>
      </c>
      <c r="E19" s="42">
        <f>C19/4</f>
        <v>326205</v>
      </c>
      <c r="F19" s="42">
        <f>C19/4</f>
        <v>326205</v>
      </c>
      <c r="G19" s="42">
        <f>C19/4</f>
        <v>326205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20.25" customHeight="1" thickBot="1">
      <c r="A22" s="22" t="s">
        <v>35</v>
      </c>
      <c r="B22" s="25" t="s">
        <v>24</v>
      </c>
      <c r="C22" s="29">
        <v>347292</v>
      </c>
      <c r="D22" s="29">
        <f>C22/4</f>
        <v>86823</v>
      </c>
      <c r="E22" s="29">
        <f>C22/4</f>
        <v>86823</v>
      </c>
      <c r="F22" s="29">
        <f>C22/4</f>
        <v>86823</v>
      </c>
      <c r="G22" s="30">
        <f>C22/4</f>
        <v>86823</v>
      </c>
    </row>
    <row r="23" spans="1:7" ht="15" customHeight="1">
      <c r="A23" s="58" t="s">
        <v>36</v>
      </c>
      <c r="B23" s="60" t="s">
        <v>25</v>
      </c>
      <c r="C23" s="62">
        <v>328680</v>
      </c>
      <c r="D23" s="62">
        <f>C23/4</f>
        <v>82170</v>
      </c>
      <c r="E23" s="66">
        <f>C23/4</f>
        <v>82170</v>
      </c>
      <c r="F23" s="66">
        <f aca="true" t="shared" si="0" ref="F23:F34">C23/4</f>
        <v>82170</v>
      </c>
      <c r="G23" s="68">
        <f>C23/4</f>
        <v>82170</v>
      </c>
    </row>
    <row r="24" spans="1:7" ht="22.5" customHeight="1" thickBot="1">
      <c r="A24" s="59"/>
      <c r="B24" s="61"/>
      <c r="C24" s="63"/>
      <c r="D24" s="63"/>
      <c r="E24" s="67"/>
      <c r="F24" s="67"/>
      <c r="G24" s="69"/>
    </row>
    <row r="25" spans="1:7" ht="15" customHeight="1">
      <c r="A25" s="50" t="s">
        <v>37</v>
      </c>
      <c r="B25" s="52" t="s">
        <v>26</v>
      </c>
      <c r="C25" s="50">
        <v>70092</v>
      </c>
      <c r="D25" s="50">
        <f>C25/4</f>
        <v>17523</v>
      </c>
      <c r="E25" s="66">
        <f aca="true" t="shared" si="1" ref="E25:E34">C25/4</f>
        <v>17523</v>
      </c>
      <c r="F25" s="66">
        <f t="shared" si="0"/>
        <v>17523</v>
      </c>
      <c r="G25" s="68">
        <f>C25/4</f>
        <v>17523</v>
      </c>
    </row>
    <row r="26" spans="1:7" ht="32.25" customHeight="1" thickBot="1">
      <c r="A26" s="51"/>
      <c r="B26" s="53"/>
      <c r="C26" s="51"/>
      <c r="D26" s="51"/>
      <c r="E26" s="67"/>
      <c r="F26" s="67"/>
      <c r="G26" s="69"/>
    </row>
    <row r="27" spans="1:7" ht="62.25" customHeight="1" thickBot="1">
      <c r="A27" s="31">
        <v>1.4</v>
      </c>
      <c r="B27" s="32" t="s">
        <v>27</v>
      </c>
      <c r="C27" s="33">
        <v>73260</v>
      </c>
      <c r="D27" s="33">
        <f>C27/4</f>
        <v>18315</v>
      </c>
      <c r="E27" s="29">
        <f t="shared" si="1"/>
        <v>18315</v>
      </c>
      <c r="F27" s="29">
        <f t="shared" si="0"/>
        <v>18315</v>
      </c>
      <c r="G27" s="30">
        <f>C27/4</f>
        <v>18315</v>
      </c>
    </row>
    <row r="28" spans="1:7" ht="69" customHeight="1" thickBot="1">
      <c r="A28" s="34">
        <v>1.5</v>
      </c>
      <c r="B28" s="35" t="s">
        <v>28</v>
      </c>
      <c r="C28" s="36">
        <v>80388</v>
      </c>
      <c r="D28" s="36">
        <f>C28/4</f>
        <v>20097</v>
      </c>
      <c r="E28" s="29">
        <f t="shared" si="1"/>
        <v>20097</v>
      </c>
      <c r="F28" s="29">
        <f t="shared" si="0"/>
        <v>20097</v>
      </c>
      <c r="G28" s="30">
        <f>C28/4</f>
        <v>20097</v>
      </c>
    </row>
    <row r="29" spans="1:7" ht="95.25" customHeight="1" thickBot="1">
      <c r="A29" s="37">
        <v>1.6</v>
      </c>
      <c r="B29" s="38" t="s">
        <v>29</v>
      </c>
      <c r="C29" s="39">
        <f>C31+C32+C33+C34</f>
        <v>390060</v>
      </c>
      <c r="D29" s="45">
        <f>C29/4</f>
        <v>97515</v>
      </c>
      <c r="E29" s="29">
        <f t="shared" si="1"/>
        <v>97515</v>
      </c>
      <c r="F29" s="29">
        <f t="shared" si="0"/>
        <v>97515</v>
      </c>
      <c r="G29" s="30">
        <f>C29/4</f>
        <v>97515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1.25" customHeight="1" thickBot="1">
      <c r="A31" s="22"/>
      <c r="B31" s="40" t="s">
        <v>30</v>
      </c>
      <c r="C31" s="39">
        <v>86328</v>
      </c>
      <c r="D31" s="30">
        <f>C31/4</f>
        <v>21582</v>
      </c>
      <c r="E31" s="29">
        <f t="shared" si="1"/>
        <v>21582</v>
      </c>
      <c r="F31" s="29">
        <f t="shared" si="0"/>
        <v>21582</v>
      </c>
      <c r="G31" s="30">
        <f>C31/4</f>
        <v>21582</v>
      </c>
    </row>
    <row r="32" spans="1:7" ht="62.25" customHeight="1" thickBot="1">
      <c r="A32" s="22"/>
      <c r="B32" s="40" t="s">
        <v>31</v>
      </c>
      <c r="C32" s="39">
        <v>86328</v>
      </c>
      <c r="D32" s="30">
        <f>C32/4</f>
        <v>21582</v>
      </c>
      <c r="E32" s="29">
        <f t="shared" si="1"/>
        <v>21582</v>
      </c>
      <c r="F32" s="29">
        <f t="shared" si="0"/>
        <v>21582</v>
      </c>
      <c r="G32" s="30">
        <f>C32/4</f>
        <v>21582</v>
      </c>
    </row>
    <row r="33" spans="1:7" ht="54.75" customHeight="1" thickBot="1">
      <c r="A33" s="22"/>
      <c r="B33" s="40" t="s">
        <v>32</v>
      </c>
      <c r="C33" s="39">
        <v>43164</v>
      </c>
      <c r="D33" s="30">
        <f>C33/4</f>
        <v>10791</v>
      </c>
      <c r="E33" s="29">
        <f t="shared" si="1"/>
        <v>10791</v>
      </c>
      <c r="F33" s="29">
        <f t="shared" si="0"/>
        <v>10791</v>
      </c>
      <c r="G33" s="30">
        <f>C33/4</f>
        <v>10791</v>
      </c>
    </row>
    <row r="34" spans="1:7" ht="15.75" thickBot="1">
      <c r="A34" s="22"/>
      <c r="B34" s="24" t="s">
        <v>33</v>
      </c>
      <c r="C34" s="39">
        <v>174240</v>
      </c>
      <c r="D34" s="30">
        <f>C34/4</f>
        <v>43560</v>
      </c>
      <c r="E34" s="29">
        <f t="shared" si="1"/>
        <v>43560</v>
      </c>
      <c r="F34" s="29">
        <f t="shared" si="0"/>
        <v>43560</v>
      </c>
      <c r="G34" s="30">
        <f>C34/4</f>
        <v>43560</v>
      </c>
    </row>
    <row r="35" spans="1:7" ht="36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28125" style="0" customWidth="1"/>
    <col min="2" max="2" width="33.7109375" style="0" customWidth="1"/>
    <col min="3" max="3" width="11.421875" style="0" customWidth="1"/>
    <col min="4" max="4" width="10.57421875" style="0" customWidth="1"/>
    <col min="5" max="5" width="11.00390625" style="0" customWidth="1"/>
    <col min="6" max="6" width="10.28125" style="0" customWidth="1"/>
    <col min="7" max="7" width="10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66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35.86</v>
      </c>
    </row>
    <row r="8" spans="1:7" ht="15">
      <c r="A8" s="13"/>
      <c r="B8" s="3" t="s">
        <v>6</v>
      </c>
      <c r="C8" s="12">
        <v>1113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478946.16000000003</v>
      </c>
      <c r="D13" s="10">
        <f>C13/4</f>
        <v>119736.54000000001</v>
      </c>
      <c r="E13" s="10">
        <f>C13/4</f>
        <v>119736.54000000001</v>
      </c>
      <c r="F13" s="10">
        <f>C13/4</f>
        <v>119736.54000000001</v>
      </c>
      <c r="G13" s="10">
        <f>C13/4</f>
        <v>119736.54000000001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478946.16000000003</v>
      </c>
      <c r="D19" s="42">
        <f>C19/4</f>
        <v>119736.54000000001</v>
      </c>
      <c r="E19" s="42">
        <f>C19/4</f>
        <v>119736.54000000001</v>
      </c>
      <c r="F19" s="42">
        <f>C19/4</f>
        <v>119736.54000000001</v>
      </c>
      <c r="G19" s="42">
        <f>C19/4</f>
        <v>119736.54000000001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117132.12</v>
      </c>
      <c r="D22" s="29">
        <f>C22/4</f>
        <v>29283.03</v>
      </c>
      <c r="E22" s="29">
        <f>C22/4</f>
        <v>29283.03</v>
      </c>
      <c r="F22" s="29">
        <f>C22/4</f>
        <v>29283.03</v>
      </c>
      <c r="G22" s="30">
        <f>C22/4</f>
        <v>29283.03</v>
      </c>
    </row>
    <row r="23" spans="1:7" ht="15">
      <c r="A23" s="58" t="s">
        <v>36</v>
      </c>
      <c r="B23" s="60" t="s">
        <v>25</v>
      </c>
      <c r="C23" s="62">
        <f>C8*8.3*12</f>
        <v>110854.80000000002</v>
      </c>
      <c r="D23" s="62">
        <f>C23/4</f>
        <v>27713.700000000004</v>
      </c>
      <c r="E23" s="66">
        <f>C23/4</f>
        <v>27713.700000000004</v>
      </c>
      <c r="F23" s="66">
        <f aca="true" t="shared" si="0" ref="F23:F34">C23/4</f>
        <v>27713.700000000004</v>
      </c>
      <c r="G23" s="68">
        <f>C23/4</f>
        <v>27713.700000000004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C8*2.46*12</f>
        <v>32855.76</v>
      </c>
      <c r="D25" s="50">
        <f>C25/4</f>
        <v>8213.94</v>
      </c>
      <c r="E25" s="66">
        <f aca="true" t="shared" si="1" ref="E25:E34">C25/4</f>
        <v>8213.94</v>
      </c>
      <c r="F25" s="66">
        <f t="shared" si="0"/>
        <v>8213.94</v>
      </c>
      <c r="G25" s="68">
        <f>C25/4</f>
        <v>8213.94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24708.600000000002</v>
      </c>
      <c r="D27" s="33">
        <f>C27/4</f>
        <v>6177.150000000001</v>
      </c>
      <c r="E27" s="29">
        <f t="shared" si="1"/>
        <v>6177.150000000001</v>
      </c>
      <c r="F27" s="29">
        <f t="shared" si="0"/>
        <v>6177.150000000001</v>
      </c>
      <c r="G27" s="30">
        <f>C27/4</f>
        <v>6177.150000000001</v>
      </c>
    </row>
    <row r="28" spans="1:7" ht="44.25" customHeight="1" thickBot="1">
      <c r="A28" s="34">
        <v>1.5</v>
      </c>
      <c r="B28" s="35" t="s">
        <v>28</v>
      </c>
      <c r="C28" s="36">
        <f>C8*2.03*12</f>
        <v>27112.68</v>
      </c>
      <c r="D28" s="36">
        <f>C28/4</f>
        <v>6778.17</v>
      </c>
      <c r="E28" s="29">
        <f t="shared" si="1"/>
        <v>6778.17</v>
      </c>
      <c r="F28" s="29">
        <f t="shared" si="0"/>
        <v>6778.17</v>
      </c>
      <c r="G28" s="30">
        <f>C28/4</f>
        <v>6778.17</v>
      </c>
    </row>
    <row r="29" spans="1:7" ht="57.75" customHeight="1" thickBot="1">
      <c r="A29" s="37">
        <v>1.6</v>
      </c>
      <c r="B29" s="38" t="s">
        <v>29</v>
      </c>
      <c r="C29" s="39">
        <f>C31+C32+C33+C34</f>
        <v>166282.2</v>
      </c>
      <c r="D29" s="45">
        <f>C29/4</f>
        <v>41570.55</v>
      </c>
      <c r="E29" s="29">
        <f t="shared" si="1"/>
        <v>41570.55</v>
      </c>
      <c r="F29" s="29">
        <f t="shared" si="0"/>
        <v>41570.55</v>
      </c>
      <c r="G29" s="30">
        <f>C29/4</f>
        <v>41570.55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9.75" customHeight="1" thickBot="1">
      <c r="A31" s="22"/>
      <c r="B31" s="40" t="s">
        <v>30</v>
      </c>
      <c r="C31" s="39">
        <f>C8*3.55*12</f>
        <v>47413.799999999996</v>
      </c>
      <c r="D31" s="30">
        <f>C31/4</f>
        <v>11853.449999999999</v>
      </c>
      <c r="E31" s="29">
        <f t="shared" si="1"/>
        <v>11853.449999999999</v>
      </c>
      <c r="F31" s="29">
        <f t="shared" si="0"/>
        <v>11853.449999999999</v>
      </c>
      <c r="G31" s="30">
        <f>C31/4</f>
        <v>11853.449999999999</v>
      </c>
    </row>
    <row r="32" spans="1:7" ht="40.5" customHeight="1" thickBot="1">
      <c r="A32" s="22"/>
      <c r="B32" s="40" t="s">
        <v>31</v>
      </c>
      <c r="C32" s="39">
        <f>C8*3.01*12</f>
        <v>40201.56</v>
      </c>
      <c r="D32" s="30">
        <f>C32/4</f>
        <v>10050.39</v>
      </c>
      <c r="E32" s="29">
        <f t="shared" si="1"/>
        <v>10050.39</v>
      </c>
      <c r="F32" s="29">
        <f t="shared" si="0"/>
        <v>10050.39</v>
      </c>
      <c r="G32" s="30">
        <f>C32/4</f>
        <v>10050.39</v>
      </c>
    </row>
    <row r="33" spans="1:7" ht="39" customHeight="1" thickBot="1">
      <c r="A33" s="22"/>
      <c r="B33" s="40" t="s">
        <v>32</v>
      </c>
      <c r="C33" s="39">
        <f>C8*1.49*12</f>
        <v>19900.44</v>
      </c>
      <c r="D33" s="30">
        <f>C33/4</f>
        <v>4975.11</v>
      </c>
      <c r="E33" s="29">
        <f t="shared" si="1"/>
        <v>4975.11</v>
      </c>
      <c r="F33" s="29">
        <f t="shared" si="0"/>
        <v>4975.11</v>
      </c>
      <c r="G33" s="30">
        <f>C33/4</f>
        <v>4975.11</v>
      </c>
    </row>
    <row r="34" spans="1:7" ht="15.75" thickBot="1">
      <c r="A34" s="22"/>
      <c r="B34" s="24" t="s">
        <v>33</v>
      </c>
      <c r="C34" s="39">
        <f>C8*4.4*12</f>
        <v>58766.40000000001</v>
      </c>
      <c r="D34" s="30">
        <f>C34/4</f>
        <v>14691.600000000002</v>
      </c>
      <c r="E34" s="29">
        <f t="shared" si="1"/>
        <v>14691.600000000002</v>
      </c>
      <c r="F34" s="29">
        <f t="shared" si="0"/>
        <v>14691.600000000002</v>
      </c>
      <c r="G34" s="30">
        <f>C34/4</f>
        <v>14691.600000000002</v>
      </c>
    </row>
    <row r="35" spans="1:7" ht="21.75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7109375" style="0" customWidth="1"/>
    <col min="2" max="2" width="35.57421875" style="0" customWidth="1"/>
    <col min="3" max="3" width="11.00390625" style="0" customWidth="1"/>
    <col min="4" max="4" width="11.421875" style="0" customWidth="1"/>
    <col min="5" max="5" width="11.140625" style="0" customWidth="1"/>
    <col min="6" max="6" width="11.7109375" style="0" customWidth="1"/>
    <col min="7" max="7" width="10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67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634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214545.59999999998</v>
      </c>
      <c r="D13" s="10">
        <f>C13/4</f>
        <v>53636.399999999994</v>
      </c>
      <c r="E13" s="10">
        <f>C13/4</f>
        <v>53636.399999999994</v>
      </c>
      <c r="F13" s="10">
        <f>C13/4</f>
        <v>53636.399999999994</v>
      </c>
      <c r="G13" s="10">
        <f>C13/4</f>
        <v>53636.399999999994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214545.59999999998</v>
      </c>
      <c r="D19" s="42">
        <f>C19/4</f>
        <v>53636.399999999994</v>
      </c>
      <c r="E19" s="42">
        <f>C19/4</f>
        <v>53636.399999999994</v>
      </c>
      <c r="F19" s="42">
        <f>C19/4</f>
        <v>53636.399999999994</v>
      </c>
      <c r="G19" s="42">
        <f>C19/4</f>
        <v>53636.399999999994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66722.15999999999</v>
      </c>
      <c r="D22" s="29">
        <f>C22/4</f>
        <v>16680.539999999997</v>
      </c>
      <c r="E22" s="29">
        <f>C22/4</f>
        <v>16680.539999999997</v>
      </c>
      <c r="F22" s="29">
        <f>C22/4</f>
        <v>16680.539999999997</v>
      </c>
      <c r="G22" s="30">
        <f>C22/4</f>
        <v>16680.539999999997</v>
      </c>
    </row>
    <row r="23" spans="1:7" ht="15">
      <c r="A23" s="58" t="s">
        <v>36</v>
      </c>
      <c r="B23" s="60" t="s">
        <v>25</v>
      </c>
      <c r="C23" s="62">
        <f>C8*8.3*12</f>
        <v>63146.40000000001</v>
      </c>
      <c r="D23" s="62">
        <f>C23/4</f>
        <v>15786.600000000002</v>
      </c>
      <c r="E23" s="66">
        <f>C23/4</f>
        <v>15786.600000000002</v>
      </c>
      <c r="F23" s="66">
        <f aca="true" t="shared" si="0" ref="F23:F32">C23/4</f>
        <v>15786.600000000002</v>
      </c>
      <c r="G23" s="68">
        <f>C23/4</f>
        <v>15786.600000000002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13466.16</v>
      </c>
      <c r="D25" s="50">
        <f>C25/4</f>
        <v>3366.54</v>
      </c>
      <c r="E25" s="66">
        <f aca="true" t="shared" si="1" ref="E25:E32">C25/4</f>
        <v>3366.54</v>
      </c>
      <c r="F25" s="66">
        <f t="shared" si="0"/>
        <v>3366.54</v>
      </c>
      <c r="G25" s="68">
        <f>C25/4</f>
        <v>3366.54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1.25" customHeight="1" thickBot="1">
      <c r="A27" s="31">
        <v>1.4</v>
      </c>
      <c r="B27" s="32" t="s">
        <v>27</v>
      </c>
      <c r="C27" s="33">
        <f>C8*1.85*12</f>
        <v>14074.800000000001</v>
      </c>
      <c r="D27" s="33">
        <f>C27/4</f>
        <v>3518.7000000000003</v>
      </c>
      <c r="E27" s="29">
        <f t="shared" si="1"/>
        <v>3518.7000000000003</v>
      </c>
      <c r="F27" s="29">
        <f t="shared" si="0"/>
        <v>3518.7000000000003</v>
      </c>
      <c r="G27" s="30">
        <f>C27/4</f>
        <v>3518.7000000000003</v>
      </c>
    </row>
    <row r="28" spans="1:7" ht="42.75" customHeight="1" thickBot="1">
      <c r="A28" s="34">
        <v>1.5</v>
      </c>
      <c r="B28" s="35" t="s">
        <v>28</v>
      </c>
      <c r="C28" s="36">
        <f>C8*2.03*12</f>
        <v>15444.24</v>
      </c>
      <c r="D28" s="36">
        <f>C28/4</f>
        <v>3861.06</v>
      </c>
      <c r="E28" s="29">
        <f t="shared" si="1"/>
        <v>3861.06</v>
      </c>
      <c r="F28" s="29">
        <f t="shared" si="0"/>
        <v>3861.06</v>
      </c>
      <c r="G28" s="30">
        <f>C28/4</f>
        <v>3861.06</v>
      </c>
    </row>
    <row r="29" spans="1:7" ht="87.75" customHeight="1" thickBot="1">
      <c r="A29" s="37">
        <v>1.6</v>
      </c>
      <c r="B29" s="38" t="s">
        <v>29</v>
      </c>
      <c r="C29" s="39">
        <f>C31+C32</f>
        <v>41767.920000000006</v>
      </c>
      <c r="D29" s="45">
        <f>C29/4</f>
        <v>10441.980000000001</v>
      </c>
      <c r="E29" s="29">
        <f t="shared" si="1"/>
        <v>10441.980000000001</v>
      </c>
      <c r="F29" s="29">
        <f t="shared" si="0"/>
        <v>10441.980000000001</v>
      </c>
      <c r="G29" s="30">
        <f>C29/4</f>
        <v>10441.980000000001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2.25" customHeight="1" thickBot="1">
      <c r="A31" s="22"/>
      <c r="B31" s="40" t="s">
        <v>32</v>
      </c>
      <c r="C31" s="39">
        <f>C8*1.09*12</f>
        <v>8292.720000000001</v>
      </c>
      <c r="D31" s="30">
        <f>C31/4</f>
        <v>2073.1800000000003</v>
      </c>
      <c r="E31" s="29">
        <f t="shared" si="1"/>
        <v>2073.1800000000003</v>
      </c>
      <c r="F31" s="29">
        <f t="shared" si="0"/>
        <v>2073.1800000000003</v>
      </c>
      <c r="G31" s="30">
        <f>C31/4</f>
        <v>2073.1800000000003</v>
      </c>
    </row>
    <row r="32" spans="1:7" ht="15.75" thickBot="1">
      <c r="A32" s="22"/>
      <c r="B32" s="24" t="s">
        <v>33</v>
      </c>
      <c r="C32" s="39">
        <f>C8*4.4*12</f>
        <v>33475.200000000004</v>
      </c>
      <c r="D32" s="30">
        <f>C32/4</f>
        <v>8368.800000000001</v>
      </c>
      <c r="E32" s="29">
        <f t="shared" si="1"/>
        <v>8368.800000000001</v>
      </c>
      <c r="F32" s="29">
        <f t="shared" si="0"/>
        <v>8368.800000000001</v>
      </c>
      <c r="G32" s="30">
        <f>C32/4</f>
        <v>8368.800000000001</v>
      </c>
    </row>
    <row r="33" spans="1:7" ht="27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140625" style="0" customWidth="1"/>
    <col min="2" max="2" width="36.57421875" style="0" customWidth="1"/>
    <col min="3" max="3" width="11.421875" style="0" customWidth="1"/>
    <col min="4" max="4" width="10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68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213868.8</v>
      </c>
      <c r="D13" s="10">
        <f>C13/4</f>
        <v>53467.2</v>
      </c>
      <c r="E13" s="10">
        <f>C13/4</f>
        <v>53467.2</v>
      </c>
      <c r="F13" s="10">
        <f>C13/4</f>
        <v>53467.2</v>
      </c>
      <c r="G13" s="10">
        <f>C13/4</f>
        <v>53467.2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213868.8</v>
      </c>
      <c r="D19" s="42">
        <f>C19/4</f>
        <v>53467.2</v>
      </c>
      <c r="E19" s="42">
        <f>C19/4</f>
        <v>53467.2</v>
      </c>
      <c r="F19" s="42">
        <f>C19/4</f>
        <v>53467.2</v>
      </c>
      <c r="G19" s="42">
        <f>C19/4</f>
        <v>53467.2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66511.68</v>
      </c>
      <c r="D22" s="29">
        <f>C22/4</f>
        <v>16627.92</v>
      </c>
      <c r="E22" s="29">
        <f>C22/4</f>
        <v>16627.92</v>
      </c>
      <c r="F22" s="29">
        <f>C22/4</f>
        <v>16627.92</v>
      </c>
      <c r="G22" s="30">
        <f>C22/4</f>
        <v>16627.92</v>
      </c>
    </row>
    <row r="23" spans="1:7" ht="15">
      <c r="A23" s="58" t="s">
        <v>36</v>
      </c>
      <c r="B23" s="60" t="s">
        <v>25</v>
      </c>
      <c r="C23" s="62">
        <f>C8*8.3*12</f>
        <v>62947.200000000004</v>
      </c>
      <c r="D23" s="62">
        <f>C23/4</f>
        <v>15736.800000000001</v>
      </c>
      <c r="E23" s="66">
        <f>C23/4</f>
        <v>15736.800000000001</v>
      </c>
      <c r="F23" s="66">
        <f aca="true" t="shared" si="0" ref="F23:F32">C23/4</f>
        <v>15736.800000000001</v>
      </c>
      <c r="G23" s="68">
        <f>C23/4</f>
        <v>15736.800000000001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13423.68</v>
      </c>
      <c r="D25" s="50">
        <f>C25/4</f>
        <v>3355.92</v>
      </c>
      <c r="E25" s="66">
        <f aca="true" t="shared" si="1" ref="E25:E32">C25/4</f>
        <v>3355.92</v>
      </c>
      <c r="F25" s="66">
        <f t="shared" si="0"/>
        <v>3355.92</v>
      </c>
      <c r="G25" s="68">
        <f>C25/4</f>
        <v>3355.92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14030.400000000001</v>
      </c>
      <c r="D27" s="33">
        <f>C27/4</f>
        <v>3507.6000000000004</v>
      </c>
      <c r="E27" s="29">
        <f t="shared" si="1"/>
        <v>3507.6000000000004</v>
      </c>
      <c r="F27" s="29">
        <f t="shared" si="0"/>
        <v>3507.6000000000004</v>
      </c>
      <c r="G27" s="30">
        <f>C27/4</f>
        <v>3507.6000000000004</v>
      </c>
    </row>
    <row r="28" spans="1:7" ht="45" customHeight="1" thickBot="1">
      <c r="A28" s="34">
        <v>1.5</v>
      </c>
      <c r="B28" s="35" t="s">
        <v>28</v>
      </c>
      <c r="C28" s="36">
        <f>C8*2.03*12</f>
        <v>15395.519999999997</v>
      </c>
      <c r="D28" s="36">
        <f>C28/4</f>
        <v>3848.879999999999</v>
      </c>
      <c r="E28" s="29">
        <f t="shared" si="1"/>
        <v>3848.879999999999</v>
      </c>
      <c r="F28" s="29">
        <f t="shared" si="0"/>
        <v>3848.879999999999</v>
      </c>
      <c r="G28" s="30">
        <f>C28/4</f>
        <v>3848.879999999999</v>
      </c>
    </row>
    <row r="29" spans="1:7" ht="83.25" customHeight="1" thickBot="1">
      <c r="A29" s="37">
        <v>1.6</v>
      </c>
      <c r="B29" s="38" t="s">
        <v>29</v>
      </c>
      <c r="C29" s="39">
        <f>C31+C32</f>
        <v>41636.16</v>
      </c>
      <c r="D29" s="45">
        <f>C29/4</f>
        <v>10409.04</v>
      </c>
      <c r="E29" s="29">
        <f t="shared" si="1"/>
        <v>10409.04</v>
      </c>
      <c r="F29" s="29">
        <f t="shared" si="0"/>
        <v>10409.04</v>
      </c>
      <c r="G29" s="30">
        <f>C29/4</f>
        <v>10409.04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29.25" customHeight="1" thickBot="1">
      <c r="A31" s="22"/>
      <c r="B31" s="40" t="s">
        <v>32</v>
      </c>
      <c r="C31" s="39">
        <f>C8*1.09*12</f>
        <v>8266.56</v>
      </c>
      <c r="D31" s="30">
        <f>C31/4</f>
        <v>2066.64</v>
      </c>
      <c r="E31" s="29">
        <f t="shared" si="1"/>
        <v>2066.64</v>
      </c>
      <c r="F31" s="29">
        <f t="shared" si="0"/>
        <v>2066.64</v>
      </c>
      <c r="G31" s="30">
        <f>C31/4</f>
        <v>2066.64</v>
      </c>
    </row>
    <row r="32" spans="1:7" ht="15.75" thickBot="1">
      <c r="A32" s="22"/>
      <c r="B32" s="24" t="s">
        <v>33</v>
      </c>
      <c r="C32" s="39">
        <f>C8*4.4*12</f>
        <v>33369.600000000006</v>
      </c>
      <c r="D32" s="30">
        <f>C32/4</f>
        <v>8342.400000000001</v>
      </c>
      <c r="E32" s="29">
        <f t="shared" si="1"/>
        <v>8342.400000000001</v>
      </c>
      <c r="F32" s="29">
        <f t="shared" si="0"/>
        <v>8342.400000000001</v>
      </c>
      <c r="G32" s="30">
        <f>C32/4</f>
        <v>8342.400000000001</v>
      </c>
    </row>
    <row r="33" spans="1:7" ht="23.25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7.140625" style="0" customWidth="1"/>
    <col min="2" max="2" width="38.140625" style="0" customWidth="1"/>
    <col min="3" max="3" width="11.8515625" style="0" customWidth="1"/>
    <col min="4" max="4" width="10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69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638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215899.19999999998</v>
      </c>
      <c r="D13" s="10">
        <f>C13/4</f>
        <v>53974.799999999996</v>
      </c>
      <c r="E13" s="10">
        <f>C13/4</f>
        <v>53974.799999999996</v>
      </c>
      <c r="F13" s="10">
        <f>C13/4</f>
        <v>53974.799999999996</v>
      </c>
      <c r="G13" s="10">
        <f>C13/4</f>
        <v>53974.799999999996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215899.19999999998</v>
      </c>
      <c r="D19" s="42">
        <f>C19/4</f>
        <v>53974.799999999996</v>
      </c>
      <c r="E19" s="42">
        <f>C19/4</f>
        <v>53974.799999999996</v>
      </c>
      <c r="F19" s="42">
        <f>C19/4</f>
        <v>53974.799999999996</v>
      </c>
      <c r="G19" s="42">
        <f>C19/4</f>
        <v>53974.799999999996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67143.12</v>
      </c>
      <c r="D22" s="29">
        <f>C22/4</f>
        <v>16785.78</v>
      </c>
      <c r="E22" s="29">
        <f>C22/4</f>
        <v>16785.78</v>
      </c>
      <c r="F22" s="29">
        <f>C22/4</f>
        <v>16785.78</v>
      </c>
      <c r="G22" s="30">
        <f>C22/4</f>
        <v>16785.78</v>
      </c>
    </row>
    <row r="23" spans="1:7" ht="15">
      <c r="A23" s="58" t="s">
        <v>36</v>
      </c>
      <c r="B23" s="60" t="s">
        <v>25</v>
      </c>
      <c r="C23" s="62">
        <f>C8*8.3*12</f>
        <v>63544.8</v>
      </c>
      <c r="D23" s="62">
        <f>C23/4</f>
        <v>15886.2</v>
      </c>
      <c r="E23" s="66">
        <f>C23/4</f>
        <v>15886.2</v>
      </c>
      <c r="F23" s="66">
        <f aca="true" t="shared" si="0" ref="F23:F32">C23/4</f>
        <v>15886.2</v>
      </c>
      <c r="G23" s="68">
        <f>C23/4</f>
        <v>15886.2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13551.119999999999</v>
      </c>
      <c r="D25" s="50">
        <f>C25/4</f>
        <v>3387.7799999999997</v>
      </c>
      <c r="E25" s="66">
        <f aca="true" t="shared" si="1" ref="E25:E32">C25/4</f>
        <v>3387.7799999999997</v>
      </c>
      <c r="F25" s="66">
        <f t="shared" si="0"/>
        <v>3387.7799999999997</v>
      </c>
      <c r="G25" s="68">
        <f>C25/4</f>
        <v>3387.7799999999997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4.25" customHeight="1" thickBot="1">
      <c r="A27" s="31">
        <v>1.4</v>
      </c>
      <c r="B27" s="32" t="s">
        <v>27</v>
      </c>
      <c r="C27" s="33">
        <f>C8*1.85*12</f>
        <v>14163.599999999999</v>
      </c>
      <c r="D27" s="33">
        <f>C27/4</f>
        <v>3540.8999999999996</v>
      </c>
      <c r="E27" s="29">
        <f t="shared" si="1"/>
        <v>3540.8999999999996</v>
      </c>
      <c r="F27" s="29">
        <f t="shared" si="0"/>
        <v>3540.8999999999996</v>
      </c>
      <c r="G27" s="30">
        <f>C27/4</f>
        <v>3540.8999999999996</v>
      </c>
    </row>
    <row r="28" spans="1:7" ht="37.5" customHeight="1" thickBot="1">
      <c r="A28" s="34">
        <v>1.5</v>
      </c>
      <c r="B28" s="35" t="s">
        <v>28</v>
      </c>
      <c r="C28" s="36">
        <f>C8*2.03*12</f>
        <v>15541.679999999998</v>
      </c>
      <c r="D28" s="36">
        <f>C28/4</f>
        <v>3885.4199999999996</v>
      </c>
      <c r="E28" s="29">
        <f t="shared" si="1"/>
        <v>3885.4199999999996</v>
      </c>
      <c r="F28" s="29">
        <f t="shared" si="0"/>
        <v>3885.4199999999996</v>
      </c>
      <c r="G28" s="30">
        <f>C28/4</f>
        <v>3885.4199999999996</v>
      </c>
    </row>
    <row r="29" spans="1:7" ht="75.75" customHeight="1" thickBot="1">
      <c r="A29" s="37">
        <v>1.6</v>
      </c>
      <c r="B29" s="38" t="s">
        <v>29</v>
      </c>
      <c r="C29" s="39">
        <f>C31+C32</f>
        <v>42031.44</v>
      </c>
      <c r="D29" s="46">
        <f>C29/4</f>
        <v>10507.86</v>
      </c>
      <c r="E29" s="29">
        <f t="shared" si="1"/>
        <v>10507.86</v>
      </c>
      <c r="F29" s="29">
        <f t="shared" si="0"/>
        <v>10507.86</v>
      </c>
      <c r="G29" s="30">
        <f>C29/4</f>
        <v>10507.86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6.75" customHeight="1" thickBot="1">
      <c r="A31" s="22"/>
      <c r="B31" s="40" t="s">
        <v>32</v>
      </c>
      <c r="C31" s="39">
        <f>C8*1.09*12</f>
        <v>8345.04</v>
      </c>
      <c r="D31" s="30">
        <f>C31/4</f>
        <v>2086.26</v>
      </c>
      <c r="E31" s="29">
        <f t="shared" si="1"/>
        <v>2086.26</v>
      </c>
      <c r="F31" s="29">
        <f t="shared" si="0"/>
        <v>2086.26</v>
      </c>
      <c r="G31" s="30">
        <f>C31/4</f>
        <v>2086.26</v>
      </c>
    </row>
    <row r="32" spans="1:7" ht="15.75" thickBot="1">
      <c r="A32" s="22"/>
      <c r="B32" s="24" t="s">
        <v>33</v>
      </c>
      <c r="C32" s="39">
        <f>C8*4.4*12</f>
        <v>33686.4</v>
      </c>
      <c r="D32" s="30">
        <f>C32/4</f>
        <v>8421.6</v>
      </c>
      <c r="E32" s="29">
        <f t="shared" si="1"/>
        <v>8421.6</v>
      </c>
      <c r="F32" s="29">
        <f t="shared" si="0"/>
        <v>8421.6</v>
      </c>
      <c r="G32" s="30">
        <f>C32/4</f>
        <v>8421.6</v>
      </c>
    </row>
    <row r="33" spans="1:7" ht="26.25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7.7109375" style="0" customWidth="1"/>
    <col min="2" max="2" width="33.421875" style="0" customWidth="1"/>
    <col min="3" max="3" width="10.7109375" style="0" customWidth="1"/>
    <col min="4" max="4" width="10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646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218606.40000000002</v>
      </c>
      <c r="D13" s="10">
        <f>C13/4</f>
        <v>54651.600000000006</v>
      </c>
      <c r="E13" s="10">
        <f>C13/4</f>
        <v>54651.600000000006</v>
      </c>
      <c r="F13" s="10">
        <f>C13/4</f>
        <v>54651.600000000006</v>
      </c>
      <c r="G13" s="10">
        <f>C13/4</f>
        <v>54651.600000000006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218606.40000000002</v>
      </c>
      <c r="D19" s="42">
        <f>C19/4</f>
        <v>54651.600000000006</v>
      </c>
      <c r="E19" s="42">
        <f>C19/4</f>
        <v>54651.600000000006</v>
      </c>
      <c r="F19" s="42">
        <f>C19/4</f>
        <v>54651.600000000006</v>
      </c>
      <c r="G19" s="42">
        <f>C19/4</f>
        <v>54651.600000000006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67985.04000000001</v>
      </c>
      <c r="D22" s="29">
        <f>C22/4</f>
        <v>16996.260000000002</v>
      </c>
      <c r="E22" s="29">
        <f>C22/4</f>
        <v>16996.260000000002</v>
      </c>
      <c r="F22" s="29">
        <f>C22/4</f>
        <v>16996.260000000002</v>
      </c>
      <c r="G22" s="30">
        <f>C22/4</f>
        <v>16996.260000000002</v>
      </c>
    </row>
    <row r="23" spans="1:7" ht="15">
      <c r="A23" s="58" t="s">
        <v>36</v>
      </c>
      <c r="B23" s="60" t="s">
        <v>25</v>
      </c>
      <c r="C23" s="62">
        <f>C8*8.3*12</f>
        <v>64341.600000000006</v>
      </c>
      <c r="D23" s="62">
        <f>C23/4</f>
        <v>16085.400000000001</v>
      </c>
      <c r="E23" s="66">
        <f>C23/4</f>
        <v>16085.400000000001</v>
      </c>
      <c r="F23" s="66">
        <f aca="true" t="shared" si="0" ref="F23:F32">C23/4</f>
        <v>16085.400000000001</v>
      </c>
      <c r="G23" s="68">
        <f>C23/4</f>
        <v>16085.400000000001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13721.04</v>
      </c>
      <c r="D25" s="50">
        <f>C25/4</f>
        <v>3430.26</v>
      </c>
      <c r="E25" s="66">
        <f aca="true" t="shared" si="1" ref="E25:E32">C25/4</f>
        <v>3430.26</v>
      </c>
      <c r="F25" s="66">
        <f t="shared" si="0"/>
        <v>3430.26</v>
      </c>
      <c r="G25" s="68">
        <f>C25/4</f>
        <v>3430.26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14341.2</v>
      </c>
      <c r="D27" s="33">
        <f>C27/4</f>
        <v>3585.3</v>
      </c>
      <c r="E27" s="29">
        <f t="shared" si="1"/>
        <v>3585.3</v>
      </c>
      <c r="F27" s="29">
        <f t="shared" si="0"/>
        <v>3585.3</v>
      </c>
      <c r="G27" s="30">
        <f>C27/4</f>
        <v>3585.3</v>
      </c>
    </row>
    <row r="28" spans="1:7" ht="45" customHeight="1" thickBot="1">
      <c r="A28" s="34">
        <v>1.5</v>
      </c>
      <c r="B28" s="35" t="s">
        <v>28</v>
      </c>
      <c r="C28" s="36">
        <f>C8*2.03*12</f>
        <v>15736.559999999998</v>
      </c>
      <c r="D28" s="36">
        <f>C28/4</f>
        <v>3934.1399999999994</v>
      </c>
      <c r="E28" s="29">
        <f t="shared" si="1"/>
        <v>3934.1399999999994</v>
      </c>
      <c r="F28" s="29">
        <f t="shared" si="0"/>
        <v>3934.1399999999994</v>
      </c>
      <c r="G28" s="30">
        <f>C28/4</f>
        <v>3934.1399999999994</v>
      </c>
    </row>
    <row r="29" spans="1:7" ht="77.25" customHeight="1" thickBot="1">
      <c r="A29" s="37">
        <v>1.6</v>
      </c>
      <c r="B29" s="38" t="s">
        <v>29</v>
      </c>
      <c r="C29" s="39">
        <f>C31+C32</f>
        <v>42558.48</v>
      </c>
      <c r="D29" s="46">
        <f>C29/4</f>
        <v>10639.62</v>
      </c>
      <c r="E29" s="29">
        <f t="shared" si="1"/>
        <v>10639.62</v>
      </c>
      <c r="F29" s="29">
        <f t="shared" si="0"/>
        <v>10639.62</v>
      </c>
      <c r="G29" s="30">
        <f>C29/4</f>
        <v>10639.62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6" customHeight="1" thickBot="1">
      <c r="A31" s="22"/>
      <c r="B31" s="40" t="s">
        <v>32</v>
      </c>
      <c r="C31" s="39">
        <f>C8*1.09*12</f>
        <v>8449.68</v>
      </c>
      <c r="D31" s="30">
        <f>C31/4</f>
        <v>2112.42</v>
      </c>
      <c r="E31" s="29">
        <f t="shared" si="1"/>
        <v>2112.42</v>
      </c>
      <c r="F31" s="29">
        <f t="shared" si="0"/>
        <v>2112.42</v>
      </c>
      <c r="G31" s="30">
        <f>C31/4</f>
        <v>2112.42</v>
      </c>
    </row>
    <row r="32" spans="1:7" ht="15.75" thickBot="1">
      <c r="A32" s="22"/>
      <c r="B32" s="24" t="s">
        <v>33</v>
      </c>
      <c r="C32" s="39">
        <f>C8*4.4*12</f>
        <v>34108.8</v>
      </c>
      <c r="D32" s="30">
        <f>C32/4</f>
        <v>8527.2</v>
      </c>
      <c r="E32" s="29">
        <f t="shared" si="1"/>
        <v>8527.2</v>
      </c>
      <c r="F32" s="29">
        <f t="shared" si="0"/>
        <v>8527.2</v>
      </c>
      <c r="G32" s="30">
        <f>C32/4</f>
        <v>8527.2</v>
      </c>
    </row>
    <row r="33" spans="1:7" ht="24.75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.8515625" style="0" customWidth="1"/>
    <col min="2" max="2" width="33.7109375" style="0" customWidth="1"/>
    <col min="3" max="3" width="11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214207.19999999998</v>
      </c>
      <c r="D13" s="10">
        <f>C13/4</f>
        <v>53551.799999999996</v>
      </c>
      <c r="E13" s="10">
        <f>C13/4</f>
        <v>53551.799999999996</v>
      </c>
      <c r="F13" s="10">
        <f>C13/4</f>
        <v>53551.799999999996</v>
      </c>
      <c r="G13" s="10">
        <f>C13/4</f>
        <v>53551.799999999996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214207.19999999998</v>
      </c>
      <c r="D19" s="42">
        <f>C19/4</f>
        <v>53551.799999999996</v>
      </c>
      <c r="E19" s="42">
        <f>C19/4</f>
        <v>53551.799999999996</v>
      </c>
      <c r="F19" s="42">
        <f>C19/4</f>
        <v>53551.799999999996</v>
      </c>
      <c r="G19" s="42">
        <f>C19/4</f>
        <v>53551.799999999996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66616.92</v>
      </c>
      <c r="D22" s="29">
        <f>C22/4</f>
        <v>16654.23</v>
      </c>
      <c r="E22" s="29">
        <f>C22/4</f>
        <v>16654.23</v>
      </c>
      <c r="F22" s="29">
        <f>C22/4</f>
        <v>16654.23</v>
      </c>
      <c r="G22" s="30">
        <f>C22/4</f>
        <v>16654.23</v>
      </c>
    </row>
    <row r="23" spans="1:7" ht="15">
      <c r="A23" s="58" t="s">
        <v>36</v>
      </c>
      <c r="B23" s="60" t="s">
        <v>25</v>
      </c>
      <c r="C23" s="62">
        <f>C8*8.3*12</f>
        <v>63046.8</v>
      </c>
      <c r="D23" s="62">
        <f>C23/4</f>
        <v>15761.7</v>
      </c>
      <c r="E23" s="66">
        <f>C23/4</f>
        <v>15761.7</v>
      </c>
      <c r="F23" s="66">
        <f aca="true" t="shared" si="0" ref="F23:F32">C23/4</f>
        <v>15761.7</v>
      </c>
      <c r="G23" s="68">
        <f>C23/4</f>
        <v>15761.7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13444.920000000002</v>
      </c>
      <c r="D25" s="50">
        <f>C25/4</f>
        <v>3361.2300000000005</v>
      </c>
      <c r="E25" s="66">
        <f aca="true" t="shared" si="1" ref="E25:E32">C25/4</f>
        <v>3361.2300000000005</v>
      </c>
      <c r="F25" s="66">
        <f t="shared" si="0"/>
        <v>3361.2300000000005</v>
      </c>
      <c r="G25" s="68">
        <f>C25/4</f>
        <v>3361.2300000000005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" customHeight="1" thickBot="1">
      <c r="A27" s="31">
        <v>1.4</v>
      </c>
      <c r="B27" s="32" t="s">
        <v>27</v>
      </c>
      <c r="C27" s="33">
        <f>C8*1.85*12</f>
        <v>14052.599999999999</v>
      </c>
      <c r="D27" s="33">
        <f>C27/4</f>
        <v>3513.1499999999996</v>
      </c>
      <c r="E27" s="29">
        <f t="shared" si="1"/>
        <v>3513.1499999999996</v>
      </c>
      <c r="F27" s="29">
        <f t="shared" si="0"/>
        <v>3513.1499999999996</v>
      </c>
      <c r="G27" s="30">
        <f>C27/4</f>
        <v>3513.1499999999996</v>
      </c>
    </row>
    <row r="28" spans="1:7" ht="43.5" customHeight="1" thickBot="1">
      <c r="A28" s="34">
        <v>1.5</v>
      </c>
      <c r="B28" s="35" t="s">
        <v>28</v>
      </c>
      <c r="C28" s="36">
        <f>C8*2.03*12</f>
        <v>15419.879999999997</v>
      </c>
      <c r="D28" s="36">
        <f>C28/4</f>
        <v>3854.9699999999993</v>
      </c>
      <c r="E28" s="29">
        <f t="shared" si="1"/>
        <v>3854.9699999999993</v>
      </c>
      <c r="F28" s="29">
        <f t="shared" si="0"/>
        <v>3854.9699999999993</v>
      </c>
      <c r="G28" s="30">
        <f>C28/4</f>
        <v>3854.9699999999993</v>
      </c>
    </row>
    <row r="29" spans="1:7" ht="81" customHeight="1" thickBot="1">
      <c r="A29" s="37">
        <v>1.6</v>
      </c>
      <c r="B29" s="38" t="s">
        <v>29</v>
      </c>
      <c r="C29" s="39">
        <f>C31+C32</f>
        <v>41702.04</v>
      </c>
      <c r="D29" s="46">
        <f>C29/4</f>
        <v>10425.51</v>
      </c>
      <c r="E29" s="29">
        <f t="shared" si="1"/>
        <v>10425.51</v>
      </c>
      <c r="F29" s="29">
        <f t="shared" si="0"/>
        <v>10425.51</v>
      </c>
      <c r="G29" s="30">
        <f>C29/4</f>
        <v>10425.51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0" customHeight="1" thickBot="1">
      <c r="A31" s="22"/>
      <c r="B31" s="40" t="s">
        <v>32</v>
      </c>
      <c r="C31" s="39">
        <f>C8*1.09*12</f>
        <v>8279.64</v>
      </c>
      <c r="D31" s="30">
        <f>C31/4</f>
        <v>2069.91</v>
      </c>
      <c r="E31" s="29">
        <f t="shared" si="1"/>
        <v>2069.91</v>
      </c>
      <c r="F31" s="29">
        <f t="shared" si="0"/>
        <v>2069.91</v>
      </c>
      <c r="G31" s="30">
        <f>C31/4</f>
        <v>2069.91</v>
      </c>
    </row>
    <row r="32" spans="1:7" ht="15.75" thickBot="1">
      <c r="A32" s="22"/>
      <c r="B32" s="24" t="s">
        <v>33</v>
      </c>
      <c r="C32" s="39">
        <f>C8*4.4*12</f>
        <v>33422.4</v>
      </c>
      <c r="D32" s="30">
        <f>C32/4</f>
        <v>8355.6</v>
      </c>
      <c r="E32" s="29">
        <f t="shared" si="1"/>
        <v>8355.6</v>
      </c>
      <c r="F32" s="29">
        <f t="shared" si="0"/>
        <v>8355.6</v>
      </c>
      <c r="G32" s="30">
        <f>C32/4</f>
        <v>8355.6</v>
      </c>
    </row>
    <row r="33" spans="1:7" ht="33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.7109375" style="0" customWidth="1"/>
    <col min="2" max="2" width="36.28125" style="0" customWidth="1"/>
    <col min="3" max="3" width="10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636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215222.40000000002</v>
      </c>
      <c r="D13" s="10">
        <f>C13/4</f>
        <v>53805.600000000006</v>
      </c>
      <c r="E13" s="10">
        <f>C13/4</f>
        <v>53805.600000000006</v>
      </c>
      <c r="F13" s="10">
        <f>C13/4</f>
        <v>53805.600000000006</v>
      </c>
      <c r="G13" s="10">
        <f>C13/4</f>
        <v>53805.600000000006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215222.40000000002</v>
      </c>
      <c r="D19" s="42">
        <f>C19/4</f>
        <v>53805.600000000006</v>
      </c>
      <c r="E19" s="42">
        <f>C19/4</f>
        <v>53805.600000000006</v>
      </c>
      <c r="F19" s="42">
        <f>C19/4</f>
        <v>53805.600000000006</v>
      </c>
      <c r="G19" s="42">
        <f>C19/4</f>
        <v>53805.600000000006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66932.63999999998</v>
      </c>
      <c r="D22" s="29">
        <f>C22/4</f>
        <v>16733.159999999996</v>
      </c>
      <c r="E22" s="29">
        <f>C22/4</f>
        <v>16733.159999999996</v>
      </c>
      <c r="F22" s="29">
        <f>C22/4</f>
        <v>16733.159999999996</v>
      </c>
      <c r="G22" s="30">
        <f>C22/4</f>
        <v>16733.159999999996</v>
      </c>
    </row>
    <row r="23" spans="1:7" ht="15">
      <c r="A23" s="58" t="s">
        <v>36</v>
      </c>
      <c r="B23" s="60" t="s">
        <v>25</v>
      </c>
      <c r="C23" s="62">
        <f>C8*8.3*12</f>
        <v>63345.600000000006</v>
      </c>
      <c r="D23" s="62">
        <f>C23/4</f>
        <v>15836.400000000001</v>
      </c>
      <c r="E23" s="66">
        <f>C23/4</f>
        <v>15836.400000000001</v>
      </c>
      <c r="F23" s="66">
        <f aca="true" t="shared" si="0" ref="F23:F32">C23/4</f>
        <v>15836.400000000001</v>
      </c>
      <c r="G23" s="68">
        <f>C23/4</f>
        <v>15836.400000000001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13508.64</v>
      </c>
      <c r="D25" s="50">
        <f>C25/4</f>
        <v>3377.16</v>
      </c>
      <c r="E25" s="66">
        <f aca="true" t="shared" si="1" ref="E25:E32">C25/4</f>
        <v>3377.16</v>
      </c>
      <c r="F25" s="66">
        <f t="shared" si="0"/>
        <v>3377.16</v>
      </c>
      <c r="G25" s="68">
        <f>C25/4</f>
        <v>3377.16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14119.2</v>
      </c>
      <c r="D27" s="33">
        <f>C27/4</f>
        <v>3529.8</v>
      </c>
      <c r="E27" s="29">
        <f t="shared" si="1"/>
        <v>3529.8</v>
      </c>
      <c r="F27" s="29">
        <f t="shared" si="0"/>
        <v>3529.8</v>
      </c>
      <c r="G27" s="30">
        <f>C27/4</f>
        <v>3529.8</v>
      </c>
    </row>
    <row r="28" spans="1:7" ht="42.75" customHeight="1" thickBot="1">
      <c r="A28" s="34">
        <v>1.5</v>
      </c>
      <c r="B28" s="35" t="s">
        <v>28</v>
      </c>
      <c r="C28" s="36">
        <f>C8*2.03*12</f>
        <v>15492.96</v>
      </c>
      <c r="D28" s="36">
        <f>C28/4</f>
        <v>3873.24</v>
      </c>
      <c r="E28" s="29">
        <f t="shared" si="1"/>
        <v>3873.24</v>
      </c>
      <c r="F28" s="29">
        <f t="shared" si="0"/>
        <v>3873.24</v>
      </c>
      <c r="G28" s="30">
        <f>C28/4</f>
        <v>3873.24</v>
      </c>
    </row>
    <row r="29" spans="1:7" ht="78.75" customHeight="1" thickBot="1">
      <c r="A29" s="37">
        <v>1.6</v>
      </c>
      <c r="B29" s="38" t="s">
        <v>29</v>
      </c>
      <c r="C29" s="39">
        <f>C31+C32</f>
        <v>41899.68000000001</v>
      </c>
      <c r="D29" s="46">
        <f>C29/4</f>
        <v>10474.920000000002</v>
      </c>
      <c r="E29" s="29">
        <f t="shared" si="1"/>
        <v>10474.920000000002</v>
      </c>
      <c r="F29" s="29">
        <f t="shared" si="0"/>
        <v>10474.920000000002</v>
      </c>
      <c r="G29" s="30">
        <f>C29/4</f>
        <v>10474.920000000002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4.5" customHeight="1" thickBot="1">
      <c r="A31" s="22"/>
      <c r="B31" s="40" t="s">
        <v>32</v>
      </c>
      <c r="C31" s="39">
        <f>C8*1.09*12</f>
        <v>8318.880000000001</v>
      </c>
      <c r="D31" s="30">
        <f>C31/4</f>
        <v>2079.7200000000003</v>
      </c>
      <c r="E31" s="29">
        <f t="shared" si="1"/>
        <v>2079.7200000000003</v>
      </c>
      <c r="F31" s="29">
        <f t="shared" si="0"/>
        <v>2079.7200000000003</v>
      </c>
      <c r="G31" s="30">
        <f>C31/4</f>
        <v>2079.7200000000003</v>
      </c>
    </row>
    <row r="32" spans="1:7" ht="15.75" thickBot="1">
      <c r="A32" s="22"/>
      <c r="B32" s="24" t="s">
        <v>33</v>
      </c>
      <c r="C32" s="39">
        <f>C8*4.4*12</f>
        <v>33580.8</v>
      </c>
      <c r="D32" s="30">
        <f>C32/4</f>
        <v>8395.2</v>
      </c>
      <c r="E32" s="29">
        <f t="shared" si="1"/>
        <v>8395.2</v>
      </c>
      <c r="F32" s="29">
        <f t="shared" si="0"/>
        <v>8395.2</v>
      </c>
      <c r="G32" s="30">
        <f>C32/4</f>
        <v>8395.2</v>
      </c>
    </row>
    <row r="33" spans="1:7" ht="25.5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8.28125" style="0" customWidth="1"/>
    <col min="2" max="2" width="33.8515625" style="0" customWidth="1"/>
    <col min="3" max="3" width="11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652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220636.8</v>
      </c>
      <c r="D13" s="10">
        <f>C13/4</f>
        <v>55159.2</v>
      </c>
      <c r="E13" s="10">
        <f>C13/4</f>
        <v>55159.2</v>
      </c>
      <c r="F13" s="10">
        <f>C13/4</f>
        <v>55159.2</v>
      </c>
      <c r="G13" s="10">
        <f>C13/4</f>
        <v>55159.2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220636.8</v>
      </c>
      <c r="D19" s="42">
        <f>C19/4</f>
        <v>55159.2</v>
      </c>
      <c r="E19" s="42">
        <f>C19/4</f>
        <v>55159.2</v>
      </c>
      <c r="F19" s="42">
        <f>C19/4</f>
        <v>55159.2</v>
      </c>
      <c r="G19" s="42">
        <f>C19/4</f>
        <v>55159.2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68616.48</v>
      </c>
      <c r="D22" s="29">
        <f>C22/4</f>
        <v>17154.12</v>
      </c>
      <c r="E22" s="29">
        <f>C22/4</f>
        <v>17154.12</v>
      </c>
      <c r="F22" s="29">
        <f>C22/4</f>
        <v>17154.12</v>
      </c>
      <c r="G22" s="30">
        <f>C22/4</f>
        <v>17154.12</v>
      </c>
    </row>
    <row r="23" spans="1:7" ht="15">
      <c r="A23" s="58" t="s">
        <v>36</v>
      </c>
      <c r="B23" s="60" t="s">
        <v>25</v>
      </c>
      <c r="C23" s="62">
        <f>C8*8.3*12</f>
        <v>64939.200000000004</v>
      </c>
      <c r="D23" s="62">
        <f>C23/4</f>
        <v>16234.800000000001</v>
      </c>
      <c r="E23" s="66">
        <f>C23/4</f>
        <v>16234.800000000001</v>
      </c>
      <c r="F23" s="66">
        <f aca="true" t="shared" si="0" ref="F23:F32">C23/4</f>
        <v>16234.800000000001</v>
      </c>
      <c r="G23" s="68">
        <f>C23/4</f>
        <v>16234.800000000001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13848.48</v>
      </c>
      <c r="D25" s="50">
        <f>C25/4</f>
        <v>3462.12</v>
      </c>
      <c r="E25" s="66">
        <f aca="true" t="shared" si="1" ref="E25:E32">C25/4</f>
        <v>3462.12</v>
      </c>
      <c r="F25" s="66">
        <f t="shared" si="0"/>
        <v>3462.12</v>
      </c>
      <c r="G25" s="68">
        <f>C25/4</f>
        <v>3462.12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14474.400000000001</v>
      </c>
      <c r="D27" s="33">
        <f>C27/4</f>
        <v>3618.6000000000004</v>
      </c>
      <c r="E27" s="29">
        <f t="shared" si="1"/>
        <v>3618.6000000000004</v>
      </c>
      <c r="F27" s="29">
        <f t="shared" si="0"/>
        <v>3618.6000000000004</v>
      </c>
      <c r="G27" s="30">
        <f>C27/4</f>
        <v>3618.6000000000004</v>
      </c>
    </row>
    <row r="28" spans="1:7" ht="26.25" thickBot="1">
      <c r="A28" s="34">
        <v>1.5</v>
      </c>
      <c r="B28" s="35" t="s">
        <v>28</v>
      </c>
      <c r="C28" s="36">
        <f>C8*2.03*12</f>
        <v>15882.72</v>
      </c>
      <c r="D28" s="36">
        <f>C28/4</f>
        <v>3970.68</v>
      </c>
      <c r="E28" s="29">
        <f t="shared" si="1"/>
        <v>3970.68</v>
      </c>
      <c r="F28" s="29">
        <f t="shared" si="0"/>
        <v>3970.68</v>
      </c>
      <c r="G28" s="30">
        <f>C28/4</f>
        <v>3970.68</v>
      </c>
    </row>
    <row r="29" spans="1:7" ht="90.75" customHeight="1" thickBot="1">
      <c r="A29" s="37">
        <v>1.6</v>
      </c>
      <c r="B29" s="38" t="s">
        <v>29</v>
      </c>
      <c r="C29" s="39">
        <f>C31+C32</f>
        <v>42953.76000000001</v>
      </c>
      <c r="D29" s="46">
        <f>C29/4</f>
        <v>10738.440000000002</v>
      </c>
      <c r="E29" s="29">
        <f t="shared" si="1"/>
        <v>10738.440000000002</v>
      </c>
      <c r="F29" s="29">
        <f t="shared" si="0"/>
        <v>10738.440000000002</v>
      </c>
      <c r="G29" s="30">
        <f>C29/4</f>
        <v>10738.440000000002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3" customHeight="1" thickBot="1">
      <c r="A31" s="22"/>
      <c r="B31" s="40" t="s">
        <v>32</v>
      </c>
      <c r="C31" s="39">
        <f>C8*1.09*12</f>
        <v>8528.16</v>
      </c>
      <c r="D31" s="30">
        <f>C31/4</f>
        <v>2132.04</v>
      </c>
      <c r="E31" s="29">
        <f t="shared" si="1"/>
        <v>2132.04</v>
      </c>
      <c r="F31" s="29">
        <f t="shared" si="0"/>
        <v>2132.04</v>
      </c>
      <c r="G31" s="30">
        <f>C31/4</f>
        <v>2132.04</v>
      </c>
    </row>
    <row r="32" spans="1:7" ht="15.75" thickBot="1">
      <c r="A32" s="22"/>
      <c r="B32" s="24" t="s">
        <v>33</v>
      </c>
      <c r="C32" s="39">
        <f>C8*4.4*12</f>
        <v>34425.600000000006</v>
      </c>
      <c r="D32" s="30">
        <f>C32/4</f>
        <v>8606.400000000001</v>
      </c>
      <c r="E32" s="29">
        <f t="shared" si="1"/>
        <v>8606.400000000001</v>
      </c>
      <c r="F32" s="29">
        <f t="shared" si="0"/>
        <v>8606.400000000001</v>
      </c>
      <c r="G32" s="30">
        <f>C32/4</f>
        <v>8606.400000000001</v>
      </c>
    </row>
    <row r="33" spans="1:7" ht="25.5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7109375" style="0" customWidth="1"/>
    <col min="2" max="2" width="35.140625" style="0" customWidth="1"/>
    <col min="3" max="3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74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213868.8</v>
      </c>
      <c r="D13" s="10">
        <f>C13/4</f>
        <v>53467.2</v>
      </c>
      <c r="E13" s="10">
        <f>C13/4</f>
        <v>53467.2</v>
      </c>
      <c r="F13" s="10">
        <f>C13/4</f>
        <v>53467.2</v>
      </c>
      <c r="G13" s="10">
        <f>C13/4</f>
        <v>53467.2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213868.8</v>
      </c>
      <c r="D19" s="42">
        <f>C19/4</f>
        <v>53467.2</v>
      </c>
      <c r="E19" s="42">
        <f>C19/4</f>
        <v>53467.2</v>
      </c>
      <c r="F19" s="42">
        <f>C19/4</f>
        <v>53467.2</v>
      </c>
      <c r="G19" s="42">
        <f>C19/4</f>
        <v>53467.2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66511.68</v>
      </c>
      <c r="D22" s="29">
        <f>C22/4</f>
        <v>16627.92</v>
      </c>
      <c r="E22" s="29">
        <f>C22/4</f>
        <v>16627.92</v>
      </c>
      <c r="F22" s="29">
        <f>C22/4</f>
        <v>16627.92</v>
      </c>
      <c r="G22" s="30">
        <f>C22/4</f>
        <v>16627.92</v>
      </c>
    </row>
    <row r="23" spans="1:7" ht="15">
      <c r="A23" s="58" t="s">
        <v>36</v>
      </c>
      <c r="B23" s="60" t="s">
        <v>25</v>
      </c>
      <c r="C23" s="62">
        <f>C8*8.3*12</f>
        <v>62947.200000000004</v>
      </c>
      <c r="D23" s="62">
        <f>C23/4</f>
        <v>15736.800000000001</v>
      </c>
      <c r="E23" s="66">
        <f>C23/4</f>
        <v>15736.800000000001</v>
      </c>
      <c r="F23" s="66">
        <f aca="true" t="shared" si="0" ref="F23:F32">C23/4</f>
        <v>15736.800000000001</v>
      </c>
      <c r="G23" s="68">
        <f>C23/4</f>
        <v>15736.800000000001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13423.68</v>
      </c>
      <c r="D25" s="50">
        <f>C25/4</f>
        <v>3355.92</v>
      </c>
      <c r="E25" s="66">
        <f aca="true" t="shared" si="1" ref="E25:E32">C25/4</f>
        <v>3355.92</v>
      </c>
      <c r="F25" s="66">
        <f t="shared" si="0"/>
        <v>3355.92</v>
      </c>
      <c r="G25" s="68">
        <f>C25/4</f>
        <v>3355.92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" customHeight="1" thickBot="1">
      <c r="A27" s="31">
        <v>1.4</v>
      </c>
      <c r="B27" s="32" t="s">
        <v>27</v>
      </c>
      <c r="C27" s="33">
        <f>C8*1.85*12</f>
        <v>14030.400000000001</v>
      </c>
      <c r="D27" s="33">
        <f>C27/4</f>
        <v>3507.6000000000004</v>
      </c>
      <c r="E27" s="29">
        <f t="shared" si="1"/>
        <v>3507.6000000000004</v>
      </c>
      <c r="F27" s="29">
        <f t="shared" si="0"/>
        <v>3507.6000000000004</v>
      </c>
      <c r="G27" s="30">
        <f>C27/4</f>
        <v>3507.6000000000004</v>
      </c>
    </row>
    <row r="28" spans="1:7" ht="44.25" customHeight="1" thickBot="1">
      <c r="A28" s="34">
        <v>1.5</v>
      </c>
      <c r="B28" s="35" t="s">
        <v>28</v>
      </c>
      <c r="C28" s="36">
        <f>C8*2.03*12</f>
        <v>15395.519999999997</v>
      </c>
      <c r="D28" s="36">
        <f>C28/4</f>
        <v>3848.879999999999</v>
      </c>
      <c r="E28" s="29">
        <f t="shared" si="1"/>
        <v>3848.879999999999</v>
      </c>
      <c r="F28" s="29">
        <f t="shared" si="0"/>
        <v>3848.879999999999</v>
      </c>
      <c r="G28" s="30">
        <f>C28/4</f>
        <v>3848.879999999999</v>
      </c>
    </row>
    <row r="29" spans="1:7" ht="77.25" customHeight="1" thickBot="1">
      <c r="A29" s="37">
        <v>1.6</v>
      </c>
      <c r="B29" s="38" t="s">
        <v>29</v>
      </c>
      <c r="C29" s="39">
        <f>C31+C32</f>
        <v>41636.16</v>
      </c>
      <c r="D29" s="46">
        <f>C29/4</f>
        <v>10409.04</v>
      </c>
      <c r="E29" s="29">
        <f t="shared" si="1"/>
        <v>10409.04</v>
      </c>
      <c r="F29" s="29">
        <f t="shared" si="0"/>
        <v>10409.04</v>
      </c>
      <c r="G29" s="30">
        <f>C29/4</f>
        <v>10409.04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4.5" customHeight="1" thickBot="1">
      <c r="A31" s="22"/>
      <c r="B31" s="40" t="s">
        <v>32</v>
      </c>
      <c r="C31" s="39">
        <f>C8*1.09*12</f>
        <v>8266.56</v>
      </c>
      <c r="D31" s="30">
        <f>C31/4</f>
        <v>2066.64</v>
      </c>
      <c r="E31" s="29">
        <f t="shared" si="1"/>
        <v>2066.64</v>
      </c>
      <c r="F31" s="29">
        <f t="shared" si="0"/>
        <v>2066.64</v>
      </c>
      <c r="G31" s="30">
        <f>C31/4</f>
        <v>2066.64</v>
      </c>
    </row>
    <row r="32" spans="1:7" ht="15.75" thickBot="1">
      <c r="A32" s="22"/>
      <c r="B32" s="24" t="s">
        <v>33</v>
      </c>
      <c r="C32" s="39">
        <f>C8*4.4*12</f>
        <v>33369.600000000006</v>
      </c>
      <c r="D32" s="30">
        <f>C32/4</f>
        <v>8342.400000000001</v>
      </c>
      <c r="E32" s="29">
        <f t="shared" si="1"/>
        <v>8342.400000000001</v>
      </c>
      <c r="F32" s="29">
        <f t="shared" si="0"/>
        <v>8342.400000000001</v>
      </c>
      <c r="G32" s="30">
        <f>C32/4</f>
        <v>8342.400000000001</v>
      </c>
    </row>
    <row r="33" spans="1:7" ht="26.25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75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640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216576</v>
      </c>
      <c r="D13" s="10">
        <f>C13/4</f>
        <v>54144</v>
      </c>
      <c r="E13" s="10">
        <f>C13/4</f>
        <v>54144</v>
      </c>
      <c r="F13" s="10">
        <f>C13/4</f>
        <v>54144</v>
      </c>
      <c r="G13" s="10">
        <f>C13/4</f>
        <v>54144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216576</v>
      </c>
      <c r="D19" s="42">
        <f>C19/4</f>
        <v>54144</v>
      </c>
      <c r="E19" s="42">
        <f>C19/4</f>
        <v>54144</v>
      </c>
      <c r="F19" s="42">
        <f>C19/4</f>
        <v>54144</v>
      </c>
      <c r="G19" s="42">
        <f>C19/4</f>
        <v>54144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67353.59999999999</v>
      </c>
      <c r="D22" s="29">
        <f>C22/4</f>
        <v>16838.399999999998</v>
      </c>
      <c r="E22" s="29">
        <f>C22/4</f>
        <v>16838.399999999998</v>
      </c>
      <c r="F22" s="29">
        <f>C22/4</f>
        <v>16838.399999999998</v>
      </c>
      <c r="G22" s="30">
        <f>C22/4</f>
        <v>16838.399999999998</v>
      </c>
    </row>
    <row r="23" spans="1:7" ht="15">
      <c r="A23" s="58" t="s">
        <v>36</v>
      </c>
      <c r="B23" s="60" t="s">
        <v>25</v>
      </c>
      <c r="C23" s="62">
        <f>C8*8.3*12</f>
        <v>63744</v>
      </c>
      <c r="D23" s="62">
        <f>C23/4</f>
        <v>15936</v>
      </c>
      <c r="E23" s="66">
        <f>C23/4</f>
        <v>15936</v>
      </c>
      <c r="F23" s="66">
        <f aca="true" t="shared" si="0" ref="F23:F32">C23/4</f>
        <v>15936</v>
      </c>
      <c r="G23" s="68">
        <f>C23/4</f>
        <v>15936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13593.599999999999</v>
      </c>
      <c r="D25" s="50">
        <f>C25/4</f>
        <v>3398.3999999999996</v>
      </c>
      <c r="E25" s="66">
        <f aca="true" t="shared" si="1" ref="E25:E32">C25/4</f>
        <v>3398.3999999999996</v>
      </c>
      <c r="F25" s="66">
        <f t="shared" si="0"/>
        <v>3398.3999999999996</v>
      </c>
      <c r="G25" s="68">
        <f>C25/4</f>
        <v>3398.3999999999996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14208</v>
      </c>
      <c r="D27" s="33">
        <f>C27/4</f>
        <v>3552</v>
      </c>
      <c r="E27" s="29">
        <f t="shared" si="1"/>
        <v>3552</v>
      </c>
      <c r="F27" s="29">
        <f t="shared" si="0"/>
        <v>3552</v>
      </c>
      <c r="G27" s="30">
        <f>C27/4</f>
        <v>3552</v>
      </c>
    </row>
    <row r="28" spans="1:7" ht="43.5" customHeight="1" thickBot="1">
      <c r="A28" s="34">
        <v>1.5</v>
      </c>
      <c r="B28" s="35" t="s">
        <v>28</v>
      </c>
      <c r="C28" s="36">
        <f>C8*2.03*12</f>
        <v>15590.399999999998</v>
      </c>
      <c r="D28" s="36">
        <f>C28/4</f>
        <v>3897.5999999999995</v>
      </c>
      <c r="E28" s="29">
        <f t="shared" si="1"/>
        <v>3897.5999999999995</v>
      </c>
      <c r="F28" s="29">
        <f t="shared" si="0"/>
        <v>3897.5999999999995</v>
      </c>
      <c r="G28" s="30">
        <f>C28/4</f>
        <v>3897.5999999999995</v>
      </c>
    </row>
    <row r="29" spans="1:7" ht="76.5" customHeight="1" thickBot="1">
      <c r="A29" s="37">
        <v>1.6</v>
      </c>
      <c r="B29" s="38" t="s">
        <v>29</v>
      </c>
      <c r="C29" s="39">
        <f>C31+C32</f>
        <v>42163.2</v>
      </c>
      <c r="D29" s="46">
        <f>C29/4</f>
        <v>10540.8</v>
      </c>
      <c r="E29" s="29">
        <f t="shared" si="1"/>
        <v>10540.8</v>
      </c>
      <c r="F29" s="29">
        <f t="shared" si="0"/>
        <v>10540.8</v>
      </c>
      <c r="G29" s="30">
        <f>C29/4</f>
        <v>10540.8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21.75" customHeight="1" thickBot="1">
      <c r="A31" s="22"/>
      <c r="B31" s="40" t="s">
        <v>32</v>
      </c>
      <c r="C31" s="39">
        <f>C8*1.09*12</f>
        <v>8371.2</v>
      </c>
      <c r="D31" s="30">
        <f>C31/4</f>
        <v>2092.8</v>
      </c>
      <c r="E31" s="29">
        <f t="shared" si="1"/>
        <v>2092.8</v>
      </c>
      <c r="F31" s="29">
        <f t="shared" si="0"/>
        <v>2092.8</v>
      </c>
      <c r="G31" s="30">
        <f>C31/4</f>
        <v>2092.8</v>
      </c>
    </row>
    <row r="32" spans="1:7" ht="15.75" thickBot="1">
      <c r="A32" s="22"/>
      <c r="B32" s="24" t="s">
        <v>33</v>
      </c>
      <c r="C32" s="39">
        <f>C8*4.4*12</f>
        <v>33792</v>
      </c>
      <c r="D32" s="30">
        <f>C32/4</f>
        <v>8448</v>
      </c>
      <c r="E32" s="29">
        <f t="shared" si="1"/>
        <v>8448</v>
      </c>
      <c r="F32" s="29">
        <f t="shared" si="0"/>
        <v>8448</v>
      </c>
      <c r="G32" s="30">
        <f>C32/4</f>
        <v>8448</v>
      </c>
    </row>
    <row r="33" spans="1:7" ht="25.5" customHeight="1">
      <c r="A33" s="13"/>
      <c r="B33" s="49" t="s">
        <v>34</v>
      </c>
      <c r="C33" s="49"/>
      <c r="D33" s="49"/>
      <c r="E33" s="49"/>
      <c r="F33" s="49"/>
      <c r="G33" s="49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8.00390625" style="0" customWidth="1"/>
    <col min="2" max="2" width="32.57421875" style="0" customWidth="1"/>
    <col min="3" max="4" width="10.8515625" style="0" customWidth="1"/>
    <col min="5" max="5" width="11.28125" style="0" customWidth="1"/>
    <col min="6" max="6" width="11.00390625" style="0" customWidth="1"/>
    <col min="7" max="7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31.87</v>
      </c>
    </row>
    <row r="8" spans="1:7" ht="15">
      <c r="A8" s="13"/>
      <c r="B8" s="3" t="s">
        <v>6</v>
      </c>
      <c r="C8" s="12">
        <v>3257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v>1245607.08</v>
      </c>
      <c r="D13" s="10">
        <f>C13/4</f>
        <v>311401.77</v>
      </c>
      <c r="E13" s="10">
        <f>C13/4</f>
        <v>311401.77</v>
      </c>
      <c r="F13" s="10">
        <f>C13/4</f>
        <v>311401.77</v>
      </c>
      <c r="G13" s="10">
        <f>C13/4</f>
        <v>311401.77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v>1245607.08</v>
      </c>
      <c r="D19" s="42">
        <f>C19/4</f>
        <v>311401.77</v>
      </c>
      <c r="E19" s="42">
        <f>C19/4</f>
        <v>311401.77</v>
      </c>
      <c r="F19" s="42">
        <f>C19/4</f>
        <v>311401.77</v>
      </c>
      <c r="G19" s="42">
        <f>C19/4</f>
        <v>311401.77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v>342766.68</v>
      </c>
      <c r="D22" s="29">
        <f>C22/4</f>
        <v>85691.67</v>
      </c>
      <c r="E22" s="29">
        <f>C22/4</f>
        <v>85691.67</v>
      </c>
      <c r="F22" s="29">
        <f>C22/4</f>
        <v>85691.67</v>
      </c>
      <c r="G22" s="30">
        <f>C22/4</f>
        <v>85691.67</v>
      </c>
    </row>
    <row r="23" spans="1:7" ht="15" customHeight="1">
      <c r="A23" s="58" t="s">
        <v>36</v>
      </c>
      <c r="B23" s="60" t="s">
        <v>25</v>
      </c>
      <c r="C23" s="62">
        <v>324397.2</v>
      </c>
      <c r="D23" s="62">
        <f>C23/4</f>
        <v>81099.3</v>
      </c>
      <c r="E23" s="66">
        <f>C23/4</f>
        <v>81099.3</v>
      </c>
      <c r="F23" s="66">
        <f aca="true" t="shared" si="0" ref="F23:F33">C23/4</f>
        <v>81099.3</v>
      </c>
      <c r="G23" s="68">
        <f>C23/4</f>
        <v>81099.3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 customHeight="1">
      <c r="A25" s="50" t="s">
        <v>37</v>
      </c>
      <c r="B25" s="52" t="s">
        <v>26</v>
      </c>
      <c r="C25" s="50">
        <v>69178.68</v>
      </c>
      <c r="D25" s="50">
        <f>C25/4</f>
        <v>17294.67</v>
      </c>
      <c r="E25" s="66">
        <f aca="true" t="shared" si="1" ref="E25:E33">C25/4</f>
        <v>17294.67</v>
      </c>
      <c r="F25" s="66">
        <f t="shared" si="0"/>
        <v>17294.67</v>
      </c>
      <c r="G25" s="68">
        <f>C25/4</f>
        <v>17294.67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55.5" customHeight="1" thickBot="1">
      <c r="A27" s="31">
        <v>1.4</v>
      </c>
      <c r="B27" s="32" t="s">
        <v>27</v>
      </c>
      <c r="C27" s="33">
        <v>72305.4</v>
      </c>
      <c r="D27" s="33">
        <f>C27/4</f>
        <v>18076.35</v>
      </c>
      <c r="E27" s="29">
        <f t="shared" si="1"/>
        <v>18076.35</v>
      </c>
      <c r="F27" s="29">
        <f t="shared" si="0"/>
        <v>18076.35</v>
      </c>
      <c r="G27" s="30">
        <f>C27/4</f>
        <v>18076.35</v>
      </c>
    </row>
    <row r="28" spans="1:7" ht="45.75" customHeight="1" thickBot="1">
      <c r="A28" s="34">
        <v>1.5</v>
      </c>
      <c r="B28" s="35" t="s">
        <v>28</v>
      </c>
      <c r="C28" s="36">
        <v>79340.52</v>
      </c>
      <c r="D28" s="36">
        <f>C28/4</f>
        <v>19835.13</v>
      </c>
      <c r="E28" s="29">
        <f t="shared" si="1"/>
        <v>19835.13</v>
      </c>
      <c r="F28" s="29">
        <f t="shared" si="0"/>
        <v>19835.13</v>
      </c>
      <c r="G28" s="30">
        <f>C28/4</f>
        <v>19835.13</v>
      </c>
    </row>
    <row r="29" spans="1:7" ht="92.25" customHeight="1" thickBot="1">
      <c r="A29" s="37">
        <v>1.6</v>
      </c>
      <c r="B29" s="38" t="s">
        <v>29</v>
      </c>
      <c r="C29" s="39">
        <f>C31+C32+C33</f>
        <v>357618.6</v>
      </c>
      <c r="D29" s="46">
        <f>C29/4</f>
        <v>89404.65</v>
      </c>
      <c r="E29" s="29">
        <f t="shared" si="1"/>
        <v>89404.65</v>
      </c>
      <c r="F29" s="29">
        <f t="shared" si="0"/>
        <v>89404.65</v>
      </c>
      <c r="G29" s="30">
        <f>C29/4</f>
        <v>89404.65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2.75" customHeight="1" thickBot="1">
      <c r="A31" s="22"/>
      <c r="B31" s="40" t="s">
        <v>30</v>
      </c>
      <c r="C31" s="39">
        <v>85203.12</v>
      </c>
      <c r="D31" s="30">
        <f>C31/4</f>
        <v>21300.78</v>
      </c>
      <c r="E31" s="29">
        <f t="shared" si="1"/>
        <v>21300.78</v>
      </c>
      <c r="F31" s="29">
        <f t="shared" si="0"/>
        <v>21300.78</v>
      </c>
      <c r="G31" s="30">
        <f>C31/4</f>
        <v>21300.78</v>
      </c>
    </row>
    <row r="32" spans="1:7" ht="50.25" customHeight="1" thickBot="1">
      <c r="A32" s="22"/>
      <c r="B32" s="40" t="s">
        <v>31</v>
      </c>
      <c r="C32" s="39">
        <v>100445.88</v>
      </c>
      <c r="D32" s="30">
        <f>C32/4</f>
        <v>25111.47</v>
      </c>
      <c r="E32" s="29">
        <f t="shared" si="1"/>
        <v>25111.47</v>
      </c>
      <c r="F32" s="29">
        <f t="shared" si="0"/>
        <v>25111.47</v>
      </c>
      <c r="G32" s="30">
        <f>C32/4</f>
        <v>25111.47</v>
      </c>
    </row>
    <row r="33" spans="1:7" ht="15.75" thickBot="1">
      <c r="A33" s="22"/>
      <c r="B33" s="24" t="s">
        <v>33</v>
      </c>
      <c r="C33" s="39">
        <v>171969.6</v>
      </c>
      <c r="D33" s="30">
        <f>C33/4</f>
        <v>42992.4</v>
      </c>
      <c r="E33" s="29">
        <f t="shared" si="1"/>
        <v>42992.4</v>
      </c>
      <c r="F33" s="29">
        <f t="shared" si="0"/>
        <v>42992.4</v>
      </c>
      <c r="G33" s="30">
        <f>C33/4</f>
        <v>42992.4</v>
      </c>
    </row>
    <row r="34" spans="1:7" ht="31.5" customHeight="1">
      <c r="A34" s="13"/>
      <c r="B34" s="49" t="s">
        <v>34</v>
      </c>
      <c r="C34" s="49"/>
      <c r="D34" s="49"/>
      <c r="E34" s="49"/>
      <c r="F34" s="49"/>
      <c r="G34" s="49"/>
    </row>
  </sheetData>
  <sheetProtection/>
  <mergeCells count="24">
    <mergeCell ref="G25:G26"/>
    <mergeCell ref="B34:G34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7.421875" style="0" customWidth="1"/>
    <col min="2" max="2" width="38.8515625" style="0" customWidth="1"/>
    <col min="3" max="3" width="10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76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363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118134.72</v>
      </c>
      <c r="D13" s="10">
        <f>C13/4</f>
        <v>29533.68</v>
      </c>
      <c r="E13" s="10">
        <f>C13/4</f>
        <v>29533.68</v>
      </c>
      <c r="F13" s="10">
        <f>C13/4</f>
        <v>29533.68</v>
      </c>
      <c r="G13" s="10">
        <f>C13/4</f>
        <v>29533.68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118134.72</v>
      </c>
      <c r="D19" s="42">
        <f>C19/4</f>
        <v>29533.68</v>
      </c>
      <c r="E19" s="42">
        <f>C19/4</f>
        <v>29533.68</v>
      </c>
      <c r="F19" s="42">
        <f>C19/4</f>
        <v>29533.68</v>
      </c>
      <c r="G19" s="42">
        <f>C19/4</f>
        <v>29533.68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38202.119999999995</v>
      </c>
      <c r="D22" s="29">
        <f>C22/4</f>
        <v>9550.529999999999</v>
      </c>
      <c r="E22" s="29">
        <f>C22/4</f>
        <v>9550.529999999999</v>
      </c>
      <c r="F22" s="29">
        <f>C22/4</f>
        <v>9550.529999999999</v>
      </c>
      <c r="G22" s="30">
        <f>C22/4</f>
        <v>9550.529999999999</v>
      </c>
    </row>
    <row r="23" spans="1:7" ht="15">
      <c r="A23" s="58" t="s">
        <v>36</v>
      </c>
      <c r="B23" s="60" t="s">
        <v>25</v>
      </c>
      <c r="C23" s="62">
        <f>C8*8.3*12</f>
        <v>36154.8</v>
      </c>
      <c r="D23" s="62">
        <f>C23/4</f>
        <v>9038.7</v>
      </c>
      <c r="E23" s="66">
        <f>C23/4</f>
        <v>9038.7</v>
      </c>
      <c r="F23" s="66">
        <f aca="true" t="shared" si="0" ref="F23:F31">C23/4</f>
        <v>9038.7</v>
      </c>
      <c r="G23" s="68">
        <f>C23/4</f>
        <v>9038.7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7710.12</v>
      </c>
      <c r="D25" s="50">
        <f>C25/4</f>
        <v>1927.53</v>
      </c>
      <c r="E25" s="66">
        <f aca="true" t="shared" si="1" ref="E25:E31">C25/4</f>
        <v>1927.53</v>
      </c>
      <c r="F25" s="66">
        <f t="shared" si="0"/>
        <v>1927.53</v>
      </c>
      <c r="G25" s="68">
        <f>C25/4</f>
        <v>1927.53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50.25" customHeight="1" thickBot="1">
      <c r="A27" s="31">
        <v>1.4</v>
      </c>
      <c r="B27" s="32" t="s">
        <v>27</v>
      </c>
      <c r="C27" s="33">
        <f>C8*1.85*12</f>
        <v>8058.6</v>
      </c>
      <c r="D27" s="33">
        <f>C27/4</f>
        <v>2014.65</v>
      </c>
      <c r="E27" s="29">
        <f t="shared" si="1"/>
        <v>2014.65</v>
      </c>
      <c r="F27" s="29">
        <f t="shared" si="0"/>
        <v>2014.65</v>
      </c>
      <c r="G27" s="30">
        <f>C27/4</f>
        <v>2014.65</v>
      </c>
    </row>
    <row r="28" spans="1:7" ht="46.5" customHeight="1" thickBot="1">
      <c r="A28" s="34">
        <v>1.5</v>
      </c>
      <c r="B28" s="35" t="s">
        <v>28</v>
      </c>
      <c r="C28" s="36">
        <f>C8*2.03*12</f>
        <v>8842.679999999998</v>
      </c>
      <c r="D28" s="36">
        <f>C28/4</f>
        <v>2210.6699999999996</v>
      </c>
      <c r="E28" s="29">
        <f t="shared" si="1"/>
        <v>2210.6699999999996</v>
      </c>
      <c r="F28" s="29">
        <f t="shared" si="0"/>
        <v>2210.6699999999996</v>
      </c>
      <c r="G28" s="30">
        <f>C28/4</f>
        <v>2210.6699999999996</v>
      </c>
    </row>
    <row r="29" spans="1:7" ht="81" customHeight="1" thickBot="1">
      <c r="A29" s="37">
        <v>1.6</v>
      </c>
      <c r="B29" s="38" t="s">
        <v>29</v>
      </c>
      <c r="C29" s="39">
        <f>C31</f>
        <v>19166.4</v>
      </c>
      <c r="D29" s="46">
        <f>C29/4</f>
        <v>4791.6</v>
      </c>
      <c r="E29" s="29">
        <f t="shared" si="1"/>
        <v>4791.6</v>
      </c>
      <c r="F29" s="29">
        <f t="shared" si="0"/>
        <v>4791.6</v>
      </c>
      <c r="G29" s="30">
        <f>C29/4</f>
        <v>4791.6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19166.4</v>
      </c>
      <c r="D31" s="30">
        <f>C31/4</f>
        <v>4791.6</v>
      </c>
      <c r="E31" s="29">
        <f t="shared" si="1"/>
        <v>4791.6</v>
      </c>
      <c r="F31" s="29">
        <f t="shared" si="0"/>
        <v>4791.6</v>
      </c>
      <c r="G31" s="30">
        <f>C31/4</f>
        <v>4791.6</v>
      </c>
    </row>
    <row r="32" spans="1:7" ht="24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7109375" style="0" customWidth="1"/>
    <col min="2" max="2" width="36.00390625" style="0" customWidth="1"/>
    <col min="3" max="3" width="11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77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364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118460.16</v>
      </c>
      <c r="D13" s="10">
        <f>C13/4</f>
        <v>29615.04</v>
      </c>
      <c r="E13" s="10">
        <f>C13/4</f>
        <v>29615.04</v>
      </c>
      <c r="F13" s="10">
        <f>C13/4</f>
        <v>29615.04</v>
      </c>
      <c r="G13" s="10">
        <f>C13/4</f>
        <v>29615.04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118460.16</v>
      </c>
      <c r="D19" s="42">
        <f>C19/4</f>
        <v>29615.04</v>
      </c>
      <c r="E19" s="42">
        <f>C19/4</f>
        <v>29615.04</v>
      </c>
      <c r="F19" s="42">
        <f>C19/4</f>
        <v>29615.04</v>
      </c>
      <c r="G19" s="42">
        <f>C19/4</f>
        <v>29615.04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38307.36</v>
      </c>
      <c r="D22" s="29">
        <f>C22/4</f>
        <v>9576.84</v>
      </c>
      <c r="E22" s="29">
        <f>C22/4</f>
        <v>9576.84</v>
      </c>
      <c r="F22" s="29">
        <f>C22/4</f>
        <v>9576.84</v>
      </c>
      <c r="G22" s="30">
        <f>C22/4</f>
        <v>9576.84</v>
      </c>
    </row>
    <row r="23" spans="1:7" ht="15">
      <c r="A23" s="58" t="s">
        <v>36</v>
      </c>
      <c r="B23" s="60" t="s">
        <v>25</v>
      </c>
      <c r="C23" s="62">
        <f>C8*8.3*12</f>
        <v>36254.4</v>
      </c>
      <c r="D23" s="62">
        <f>C23/4</f>
        <v>9063.6</v>
      </c>
      <c r="E23" s="66">
        <f>C23/4</f>
        <v>9063.6</v>
      </c>
      <c r="F23" s="66">
        <f aca="true" t="shared" si="0" ref="F23:F31">C23/4</f>
        <v>9063.6</v>
      </c>
      <c r="G23" s="68">
        <f>C23/4</f>
        <v>9063.6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7731.36</v>
      </c>
      <c r="D25" s="50">
        <f>C25/4</f>
        <v>1932.84</v>
      </c>
      <c r="E25" s="66">
        <f aca="true" t="shared" si="1" ref="E25:E31">C25/4</f>
        <v>1932.84</v>
      </c>
      <c r="F25" s="66">
        <f t="shared" si="0"/>
        <v>1932.84</v>
      </c>
      <c r="G25" s="68">
        <f>C25/4</f>
        <v>1932.84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6.5" customHeight="1" thickBot="1">
      <c r="A27" s="31">
        <v>1.4</v>
      </c>
      <c r="B27" s="32" t="s">
        <v>27</v>
      </c>
      <c r="C27" s="33">
        <f>C8*1.85*12</f>
        <v>8080.799999999999</v>
      </c>
      <c r="D27" s="33">
        <f>C27/4</f>
        <v>2020.1999999999998</v>
      </c>
      <c r="E27" s="29">
        <f t="shared" si="1"/>
        <v>2020.1999999999998</v>
      </c>
      <c r="F27" s="29">
        <f t="shared" si="0"/>
        <v>2020.1999999999998</v>
      </c>
      <c r="G27" s="30">
        <f>C27/4</f>
        <v>2020.1999999999998</v>
      </c>
    </row>
    <row r="28" spans="1:7" ht="44.25" customHeight="1" thickBot="1">
      <c r="A28" s="34">
        <v>1.5</v>
      </c>
      <c r="B28" s="35" t="s">
        <v>28</v>
      </c>
      <c r="C28" s="36">
        <f>C8*2.03*12</f>
        <v>8867.039999999999</v>
      </c>
      <c r="D28" s="36">
        <f>C28/4</f>
        <v>2216.7599999999998</v>
      </c>
      <c r="E28" s="29">
        <f t="shared" si="1"/>
        <v>2216.7599999999998</v>
      </c>
      <c r="F28" s="29">
        <f t="shared" si="0"/>
        <v>2216.7599999999998</v>
      </c>
      <c r="G28" s="30">
        <f>C28/4</f>
        <v>2216.7599999999998</v>
      </c>
    </row>
    <row r="29" spans="1:7" ht="75" customHeight="1" thickBot="1">
      <c r="A29" s="37">
        <v>1.6</v>
      </c>
      <c r="B29" s="38" t="s">
        <v>29</v>
      </c>
      <c r="C29" s="39">
        <f>C31</f>
        <v>19219.2</v>
      </c>
      <c r="D29" s="46">
        <f>C29/4</f>
        <v>4804.8</v>
      </c>
      <c r="E29" s="29">
        <f t="shared" si="1"/>
        <v>4804.8</v>
      </c>
      <c r="F29" s="29">
        <f t="shared" si="0"/>
        <v>4804.8</v>
      </c>
      <c r="G29" s="30">
        <f>C29/4</f>
        <v>4804.8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19219.2</v>
      </c>
      <c r="D31" s="30">
        <f>C31/4</f>
        <v>4804.8</v>
      </c>
      <c r="E31" s="29">
        <f t="shared" si="1"/>
        <v>4804.8</v>
      </c>
      <c r="F31" s="29">
        <f t="shared" si="0"/>
        <v>4804.8</v>
      </c>
      <c r="G31" s="30">
        <f>C31/4</f>
        <v>4804.8</v>
      </c>
    </row>
    <row r="32" spans="1:7" ht="25.5" customHeight="1">
      <c r="A32" s="13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7109375" style="0" customWidth="1"/>
    <col min="2" max="2" width="35.00390625" style="0" customWidth="1"/>
    <col min="3" max="3" width="11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78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214207.19999999998</v>
      </c>
      <c r="D13" s="10">
        <f>C13/4</f>
        <v>53551.799999999996</v>
      </c>
      <c r="E13" s="10">
        <f>C13/4</f>
        <v>53551.799999999996</v>
      </c>
      <c r="F13" s="10">
        <f>C13/4</f>
        <v>53551.799999999996</v>
      </c>
      <c r="G13" s="10">
        <f>C13/4</f>
        <v>53551.799999999996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214207.19999999998</v>
      </c>
      <c r="D19" s="42">
        <f>C19/4</f>
        <v>53551.799999999996</v>
      </c>
      <c r="E19" s="42">
        <f>C19/4</f>
        <v>53551.799999999996</v>
      </c>
      <c r="F19" s="42">
        <f>C19/4</f>
        <v>53551.799999999996</v>
      </c>
      <c r="G19" s="42">
        <f>C19/4</f>
        <v>53551.799999999996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66616.92</v>
      </c>
      <c r="D22" s="29">
        <f>C22/4</f>
        <v>16654.23</v>
      </c>
      <c r="E22" s="29">
        <f>C22/4</f>
        <v>16654.23</v>
      </c>
      <c r="F22" s="29">
        <f>C22/4</f>
        <v>16654.23</v>
      </c>
      <c r="G22" s="30">
        <f>C22/4</f>
        <v>16654.23</v>
      </c>
    </row>
    <row r="23" spans="1:7" ht="15">
      <c r="A23" s="58" t="s">
        <v>36</v>
      </c>
      <c r="B23" s="60" t="s">
        <v>25</v>
      </c>
      <c r="C23" s="62">
        <f>C8*8.3*12</f>
        <v>63046.8</v>
      </c>
      <c r="D23" s="62">
        <f>C23/4</f>
        <v>15761.7</v>
      </c>
      <c r="E23" s="66">
        <f>C23/4</f>
        <v>15761.7</v>
      </c>
      <c r="F23" s="66">
        <f aca="true" t="shared" si="0" ref="F23:F32">C23/4</f>
        <v>15761.7</v>
      </c>
      <c r="G23" s="68">
        <f>C23/4</f>
        <v>15761.7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13444.920000000002</v>
      </c>
      <c r="D25" s="50">
        <f>C25/4</f>
        <v>3361.2300000000005</v>
      </c>
      <c r="E25" s="66">
        <f aca="true" t="shared" si="1" ref="E25:E32">C25/4</f>
        <v>3361.2300000000005</v>
      </c>
      <c r="F25" s="66">
        <f t="shared" si="0"/>
        <v>3361.2300000000005</v>
      </c>
      <c r="G25" s="68">
        <f>C25/4</f>
        <v>3361.2300000000005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14052.599999999999</v>
      </c>
      <c r="D27" s="33">
        <f>C27/4</f>
        <v>3513.1499999999996</v>
      </c>
      <c r="E27" s="29">
        <f t="shared" si="1"/>
        <v>3513.1499999999996</v>
      </c>
      <c r="F27" s="29">
        <f t="shared" si="0"/>
        <v>3513.1499999999996</v>
      </c>
      <c r="G27" s="30">
        <f>C27/4</f>
        <v>3513.1499999999996</v>
      </c>
    </row>
    <row r="28" spans="1:7" ht="44.25" customHeight="1" thickBot="1">
      <c r="A28" s="34">
        <v>1.5</v>
      </c>
      <c r="B28" s="35" t="s">
        <v>28</v>
      </c>
      <c r="C28" s="36">
        <f>C8*2.03*12</f>
        <v>15419.879999999997</v>
      </c>
      <c r="D28" s="36">
        <f>C28/4</f>
        <v>3854.9699999999993</v>
      </c>
      <c r="E28" s="29">
        <f t="shared" si="1"/>
        <v>3854.9699999999993</v>
      </c>
      <c r="F28" s="29">
        <f t="shared" si="0"/>
        <v>3854.9699999999993</v>
      </c>
      <c r="G28" s="30">
        <f>C28/4</f>
        <v>3854.9699999999993</v>
      </c>
    </row>
    <row r="29" spans="1:7" ht="83.25" customHeight="1" thickBot="1">
      <c r="A29" s="37">
        <v>1.6</v>
      </c>
      <c r="B29" s="38" t="s">
        <v>29</v>
      </c>
      <c r="C29" s="39">
        <f>C31+C32</f>
        <v>41702.04</v>
      </c>
      <c r="D29" s="46">
        <f>C29/4</f>
        <v>10425.51</v>
      </c>
      <c r="E29" s="29">
        <f t="shared" si="1"/>
        <v>10425.51</v>
      </c>
      <c r="F29" s="29">
        <f t="shared" si="0"/>
        <v>10425.51</v>
      </c>
      <c r="G29" s="30">
        <f>C29/4</f>
        <v>10425.51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50.25" customHeight="1" thickBot="1">
      <c r="A31" s="22"/>
      <c r="B31" s="40" t="s">
        <v>32</v>
      </c>
      <c r="C31" s="39">
        <f>C8*1.09*12</f>
        <v>8279.64</v>
      </c>
      <c r="D31" s="30">
        <f>C31/4</f>
        <v>2069.91</v>
      </c>
      <c r="E31" s="29">
        <f t="shared" si="1"/>
        <v>2069.91</v>
      </c>
      <c r="F31" s="29">
        <f t="shared" si="0"/>
        <v>2069.91</v>
      </c>
      <c r="G31" s="30">
        <f>C31/4</f>
        <v>2069.91</v>
      </c>
    </row>
    <row r="32" spans="1:7" ht="15.75" thickBot="1">
      <c r="A32" s="22"/>
      <c r="B32" s="24" t="s">
        <v>33</v>
      </c>
      <c r="C32" s="39">
        <f>C8*4.4*12</f>
        <v>33422.4</v>
      </c>
      <c r="D32" s="30">
        <f>C32/4</f>
        <v>8355.6</v>
      </c>
      <c r="E32" s="29">
        <f t="shared" si="1"/>
        <v>8355.6</v>
      </c>
      <c r="F32" s="29">
        <f t="shared" si="0"/>
        <v>8355.6</v>
      </c>
      <c r="G32" s="30">
        <f>C32/4</f>
        <v>8355.6</v>
      </c>
    </row>
    <row r="33" spans="1:7" ht="23.25" customHeight="1">
      <c r="A33" s="13"/>
      <c r="B33" s="49" t="s">
        <v>34</v>
      </c>
      <c r="C33" s="49"/>
      <c r="D33" s="49"/>
      <c r="E33" s="49"/>
      <c r="F33" s="49"/>
      <c r="G33" s="49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6.57421875" style="0" customWidth="1"/>
    <col min="2" max="2" width="34.8515625" style="0" customWidth="1"/>
    <col min="3" max="3" width="12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79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359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116832.95999999999</v>
      </c>
      <c r="D13" s="10">
        <f>C13/4</f>
        <v>29208.239999999998</v>
      </c>
      <c r="E13" s="10">
        <f>C13/4</f>
        <v>29208.239999999998</v>
      </c>
      <c r="F13" s="10">
        <f>C13/4</f>
        <v>29208.239999999998</v>
      </c>
      <c r="G13" s="10">
        <f>C13/4</f>
        <v>29208.239999999998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116832.95999999999</v>
      </c>
      <c r="D19" s="42">
        <f>C19/4</f>
        <v>29208.239999999998</v>
      </c>
      <c r="E19" s="42">
        <f>C19/4</f>
        <v>29208.239999999998</v>
      </c>
      <c r="F19" s="42">
        <f>C19/4</f>
        <v>29208.239999999998</v>
      </c>
      <c r="G19" s="42">
        <f>C19/4</f>
        <v>29208.239999999998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37781.159999999996</v>
      </c>
      <c r="D22" s="29">
        <f>C22/4</f>
        <v>9445.289999999999</v>
      </c>
      <c r="E22" s="29">
        <f>C22/4</f>
        <v>9445.289999999999</v>
      </c>
      <c r="F22" s="29">
        <f>C22/4</f>
        <v>9445.289999999999</v>
      </c>
      <c r="G22" s="30">
        <f>C22/4</f>
        <v>9445.289999999999</v>
      </c>
    </row>
    <row r="23" spans="1:7" ht="15">
      <c r="A23" s="58" t="s">
        <v>36</v>
      </c>
      <c r="B23" s="60" t="s">
        <v>25</v>
      </c>
      <c r="C23" s="62">
        <f>C8*8.3*12</f>
        <v>35756.4</v>
      </c>
      <c r="D23" s="62">
        <f>C23/4</f>
        <v>8939.1</v>
      </c>
      <c r="E23" s="66">
        <f>C23/4</f>
        <v>8939.1</v>
      </c>
      <c r="F23" s="66">
        <f aca="true" t="shared" si="0" ref="F23:F31">C23/4</f>
        <v>8939.1</v>
      </c>
      <c r="G23" s="68">
        <f>C23/4</f>
        <v>8939.1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7625.16</v>
      </c>
      <c r="D25" s="50">
        <f>C25/4</f>
        <v>1906.29</v>
      </c>
      <c r="E25" s="66">
        <f aca="true" t="shared" si="1" ref="E25:E31">C25/4</f>
        <v>1906.29</v>
      </c>
      <c r="F25" s="66">
        <f t="shared" si="0"/>
        <v>1906.29</v>
      </c>
      <c r="G25" s="68">
        <f>C25/4</f>
        <v>1906.29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8.75" customHeight="1" thickBot="1">
      <c r="A27" s="31">
        <v>1.4</v>
      </c>
      <c r="B27" s="32" t="s">
        <v>27</v>
      </c>
      <c r="C27" s="33">
        <f>C8*1.85*12</f>
        <v>7969.799999999999</v>
      </c>
      <c r="D27" s="33">
        <f>C27/4</f>
        <v>1992.4499999999998</v>
      </c>
      <c r="E27" s="29">
        <f t="shared" si="1"/>
        <v>1992.4499999999998</v>
      </c>
      <c r="F27" s="29">
        <f t="shared" si="0"/>
        <v>1992.4499999999998</v>
      </c>
      <c r="G27" s="30">
        <f>C27/4</f>
        <v>1992.4499999999998</v>
      </c>
    </row>
    <row r="28" spans="1:7" ht="45" customHeight="1" thickBot="1">
      <c r="A28" s="34">
        <v>1.5</v>
      </c>
      <c r="B28" s="35" t="s">
        <v>28</v>
      </c>
      <c r="C28" s="36">
        <f>C8*2.03*12</f>
        <v>8745.24</v>
      </c>
      <c r="D28" s="36">
        <f>C28/4</f>
        <v>2186.31</v>
      </c>
      <c r="E28" s="29">
        <f t="shared" si="1"/>
        <v>2186.31</v>
      </c>
      <c r="F28" s="29">
        <f t="shared" si="0"/>
        <v>2186.31</v>
      </c>
      <c r="G28" s="30">
        <f>C28/4</f>
        <v>2186.31</v>
      </c>
    </row>
    <row r="29" spans="1:7" ht="80.25" customHeight="1" thickBot="1">
      <c r="A29" s="37">
        <v>1.6</v>
      </c>
      <c r="B29" s="38" t="s">
        <v>29</v>
      </c>
      <c r="C29" s="39">
        <f>C31</f>
        <v>18955.2</v>
      </c>
      <c r="D29" s="46">
        <f>C29/4</f>
        <v>4738.8</v>
      </c>
      <c r="E29" s="29">
        <f t="shared" si="1"/>
        <v>4738.8</v>
      </c>
      <c r="F29" s="29">
        <f t="shared" si="0"/>
        <v>4738.8</v>
      </c>
      <c r="G29" s="30">
        <f>C29/4</f>
        <v>4738.8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18955.2</v>
      </c>
      <c r="D31" s="30">
        <f>C31/4</f>
        <v>4738.8</v>
      </c>
      <c r="E31" s="29">
        <f t="shared" si="1"/>
        <v>4738.8</v>
      </c>
      <c r="F31" s="29">
        <f t="shared" si="0"/>
        <v>4738.8</v>
      </c>
      <c r="G31" s="30">
        <f>C31/4</f>
        <v>4738.8</v>
      </c>
    </row>
    <row r="32" spans="1:7" ht="27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E32" sqref="E32"/>
    </sheetView>
  </sheetViews>
  <sheetFormatPr defaultColWidth="9.140625" defaultRowHeight="15"/>
  <cols>
    <col min="1" max="1" width="6.8515625" style="0" customWidth="1"/>
    <col min="2" max="2" width="34.8515625" style="0" customWidth="1"/>
    <col min="3" max="3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14.94</v>
      </c>
    </row>
    <row r="8" spans="1:7" ht="15">
      <c r="A8" s="13"/>
      <c r="B8" s="3" t="s">
        <v>6</v>
      </c>
      <c r="C8" s="12">
        <v>317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56831.759999999995</v>
      </c>
      <c r="D13" s="10">
        <f>C13/4</f>
        <v>14207.939999999999</v>
      </c>
      <c r="E13" s="10">
        <f>C13/4</f>
        <v>14207.939999999999</v>
      </c>
      <c r="F13" s="10">
        <f>C13/4</f>
        <v>14207.939999999999</v>
      </c>
      <c r="G13" s="10">
        <f>C13/4</f>
        <v>14207.939999999999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56831.759999999995</v>
      </c>
      <c r="D19" s="42">
        <f>C19/4</f>
        <v>14207.939999999999</v>
      </c>
      <c r="E19" s="42">
        <f>C19/4</f>
        <v>14207.939999999999</v>
      </c>
      <c r="F19" s="42">
        <f>C19/4</f>
        <v>14207.939999999999</v>
      </c>
      <c r="G19" s="42">
        <f>C19/4</f>
        <v>14207.939999999999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33361.079999999994</v>
      </c>
      <c r="D22" s="29">
        <f>C22/4</f>
        <v>8340.269999999999</v>
      </c>
      <c r="E22" s="29">
        <f>C22/4</f>
        <v>8340.269999999999</v>
      </c>
      <c r="F22" s="29">
        <f>C22/4</f>
        <v>8340.269999999999</v>
      </c>
      <c r="G22" s="30">
        <f>C22/4</f>
        <v>8340.269999999999</v>
      </c>
    </row>
    <row r="23" spans="1:7" ht="15">
      <c r="A23" s="50" t="s">
        <v>37</v>
      </c>
      <c r="B23" s="52" t="s">
        <v>26</v>
      </c>
      <c r="C23" s="50">
        <f>C8*1.77*12</f>
        <v>6733.08</v>
      </c>
      <c r="D23" s="50">
        <f>C23/4</f>
        <v>1683.27</v>
      </c>
      <c r="E23" s="66">
        <f>C23/4</f>
        <v>1683.27</v>
      </c>
      <c r="F23" s="66">
        <f>C23/4</f>
        <v>1683.27</v>
      </c>
      <c r="G23" s="68">
        <f>C23/4</f>
        <v>1683.27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71.25" customHeight="1" thickBot="1">
      <c r="A25" s="37">
        <v>1.6</v>
      </c>
      <c r="B25" s="38" t="s">
        <v>29</v>
      </c>
      <c r="C25" s="39">
        <f>C27</f>
        <v>16737.600000000002</v>
      </c>
      <c r="D25" s="46">
        <f>C25/4</f>
        <v>4184.400000000001</v>
      </c>
      <c r="E25" s="29">
        <f>C25/4</f>
        <v>4184.400000000001</v>
      </c>
      <c r="F25" s="29">
        <f>C25/4</f>
        <v>4184.400000000001</v>
      </c>
      <c r="G25" s="30">
        <f>C25/4</f>
        <v>4184.400000000001</v>
      </c>
    </row>
    <row r="26" spans="1:7" ht="15.75" thickBot="1">
      <c r="A26" s="22"/>
      <c r="B26" s="24" t="s">
        <v>22</v>
      </c>
      <c r="C26" s="24"/>
      <c r="D26" s="24"/>
      <c r="E26" s="29"/>
      <c r="F26" s="29"/>
      <c r="G26" s="30"/>
    </row>
    <row r="27" spans="1:7" ht="15.75" thickBot="1">
      <c r="A27" s="22"/>
      <c r="B27" s="24" t="s">
        <v>33</v>
      </c>
      <c r="C27" s="39">
        <f>C8*4.4*12</f>
        <v>16737.600000000002</v>
      </c>
      <c r="D27" s="30">
        <f>C27/4</f>
        <v>4184.400000000001</v>
      </c>
      <c r="E27" s="29">
        <f>C27/4</f>
        <v>4184.400000000001</v>
      </c>
      <c r="F27" s="29">
        <f>C27/4</f>
        <v>4184.400000000001</v>
      </c>
      <c r="G27" s="30">
        <f>C27/4</f>
        <v>4184.400000000001</v>
      </c>
    </row>
    <row r="28" spans="1:7" ht="28.5" customHeight="1">
      <c r="A28" s="13"/>
      <c r="B28" s="49" t="s">
        <v>34</v>
      </c>
      <c r="C28" s="49"/>
      <c r="D28" s="49"/>
      <c r="E28" s="49"/>
      <c r="F28" s="49"/>
      <c r="G28" s="49"/>
    </row>
    <row r="29" spans="1:7" ht="15">
      <c r="A29" s="13"/>
      <c r="B29" s="13"/>
      <c r="C29" s="13"/>
      <c r="D29" s="13"/>
      <c r="E29" s="13"/>
      <c r="F29" s="13"/>
      <c r="G29" s="13"/>
    </row>
  </sheetData>
  <sheetProtection/>
  <mergeCells count="17">
    <mergeCell ref="G23:G24"/>
    <mergeCell ref="B28:G28"/>
    <mergeCell ref="A23:A24"/>
    <mergeCell ref="B23:B24"/>
    <mergeCell ref="C23:C24"/>
    <mergeCell ref="D23:D24"/>
    <mergeCell ref="E23:E24"/>
    <mergeCell ref="F23:F24"/>
    <mergeCell ref="E7:F7"/>
    <mergeCell ref="D10:G10"/>
    <mergeCell ref="A16:G16"/>
    <mergeCell ref="C1:D1"/>
    <mergeCell ref="B2:G2"/>
    <mergeCell ref="B3:G3"/>
    <mergeCell ref="C4:D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8515625" style="0" customWidth="1"/>
    <col min="2" max="2" width="35.8515625" style="0" customWidth="1"/>
    <col min="3" max="3" width="11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619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209469.59999999998</v>
      </c>
      <c r="D13" s="10">
        <f>C13/4</f>
        <v>52367.399999999994</v>
      </c>
      <c r="E13" s="10">
        <f>C13/4</f>
        <v>52367.399999999994</v>
      </c>
      <c r="F13" s="10">
        <f>C13/4</f>
        <v>52367.399999999994</v>
      </c>
      <c r="G13" s="10">
        <f>C13/4</f>
        <v>52367.399999999994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209469.59999999998</v>
      </c>
      <c r="D19" s="42">
        <f>C19/4</f>
        <v>52367.399999999994</v>
      </c>
      <c r="E19" s="42">
        <f>C19/4</f>
        <v>52367.399999999994</v>
      </c>
      <c r="F19" s="42">
        <f>C19/4</f>
        <v>52367.399999999994</v>
      </c>
      <c r="G19" s="42">
        <f>C19/4</f>
        <v>52367.399999999994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65143.56</v>
      </c>
      <c r="D22" s="29">
        <f>C22/4</f>
        <v>16285.89</v>
      </c>
      <c r="E22" s="29">
        <f>C22/4</f>
        <v>16285.89</v>
      </c>
      <c r="F22" s="29">
        <f>C22/4</f>
        <v>16285.89</v>
      </c>
      <c r="G22" s="30">
        <f>C22/4</f>
        <v>16285.89</v>
      </c>
    </row>
    <row r="23" spans="1:7" ht="15">
      <c r="A23" s="58" t="s">
        <v>36</v>
      </c>
      <c r="B23" s="60" t="s">
        <v>25</v>
      </c>
      <c r="C23" s="62">
        <f>C8*8.3*12</f>
        <v>61652.40000000001</v>
      </c>
      <c r="D23" s="62">
        <f>C23/4</f>
        <v>15413.100000000002</v>
      </c>
      <c r="E23" s="66">
        <f>C23/4</f>
        <v>15413.100000000002</v>
      </c>
      <c r="F23" s="66">
        <f aca="true" t="shared" si="0" ref="F23:F32">C23/4</f>
        <v>15413.100000000002</v>
      </c>
      <c r="G23" s="68">
        <f>C23/4</f>
        <v>15413.100000000002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13147.560000000001</v>
      </c>
      <c r="D25" s="50">
        <f>C25/4</f>
        <v>3286.8900000000003</v>
      </c>
      <c r="E25" s="66">
        <f aca="true" t="shared" si="1" ref="E25:E32">C25/4</f>
        <v>3286.8900000000003</v>
      </c>
      <c r="F25" s="66">
        <f t="shared" si="0"/>
        <v>3286.8900000000003</v>
      </c>
      <c r="G25" s="68">
        <f>C25/4</f>
        <v>3286.8900000000003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1.25" customHeight="1" thickBot="1">
      <c r="A27" s="31">
        <v>1.4</v>
      </c>
      <c r="B27" s="32" t="s">
        <v>27</v>
      </c>
      <c r="C27" s="33">
        <f>C8*1.85*12</f>
        <v>13741.800000000001</v>
      </c>
      <c r="D27" s="33">
        <f>C27/4</f>
        <v>3435.4500000000003</v>
      </c>
      <c r="E27" s="29">
        <f t="shared" si="1"/>
        <v>3435.4500000000003</v>
      </c>
      <c r="F27" s="29">
        <f t="shared" si="0"/>
        <v>3435.4500000000003</v>
      </c>
      <c r="G27" s="30">
        <f>C27/4</f>
        <v>3435.4500000000003</v>
      </c>
    </row>
    <row r="28" spans="1:7" ht="44.25" customHeight="1" thickBot="1">
      <c r="A28" s="34">
        <v>1.5</v>
      </c>
      <c r="B28" s="35" t="s">
        <v>28</v>
      </c>
      <c r="C28" s="36">
        <f>C8*2.03*12</f>
        <v>15078.84</v>
      </c>
      <c r="D28" s="36">
        <f>C28/4</f>
        <v>3769.71</v>
      </c>
      <c r="E28" s="29">
        <f t="shared" si="1"/>
        <v>3769.71</v>
      </c>
      <c r="F28" s="29">
        <f t="shared" si="0"/>
        <v>3769.71</v>
      </c>
      <c r="G28" s="30">
        <f>C28/4</f>
        <v>3769.71</v>
      </c>
    </row>
    <row r="29" spans="1:7" ht="79.5" customHeight="1" thickBot="1">
      <c r="A29" s="37">
        <v>1.6</v>
      </c>
      <c r="B29" s="38" t="s">
        <v>29</v>
      </c>
      <c r="C29" s="39">
        <f>C31+C32</f>
        <v>40779.72</v>
      </c>
      <c r="D29" s="46">
        <f>C29/4</f>
        <v>10194.93</v>
      </c>
      <c r="E29" s="29">
        <f t="shared" si="1"/>
        <v>10194.93</v>
      </c>
      <c r="F29" s="29">
        <f t="shared" si="0"/>
        <v>10194.93</v>
      </c>
      <c r="G29" s="30">
        <f>C29/4</f>
        <v>10194.93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7.5" customHeight="1" thickBot="1">
      <c r="A31" s="22"/>
      <c r="B31" s="40" t="s">
        <v>32</v>
      </c>
      <c r="C31" s="39">
        <f>C8*1.09*12</f>
        <v>8096.52</v>
      </c>
      <c r="D31" s="30">
        <f>C31/4</f>
        <v>2024.13</v>
      </c>
      <c r="E31" s="29">
        <f t="shared" si="1"/>
        <v>2024.13</v>
      </c>
      <c r="F31" s="29">
        <f t="shared" si="0"/>
        <v>2024.13</v>
      </c>
      <c r="G31" s="30">
        <f>C31/4</f>
        <v>2024.13</v>
      </c>
    </row>
    <row r="32" spans="1:7" ht="15.75" thickBot="1">
      <c r="A32" s="22"/>
      <c r="B32" s="24" t="s">
        <v>33</v>
      </c>
      <c r="C32" s="39">
        <f>C8*4.4*12</f>
        <v>32683.200000000004</v>
      </c>
      <c r="D32" s="30">
        <f>C32/4</f>
        <v>8170.800000000001</v>
      </c>
      <c r="E32" s="29">
        <f t="shared" si="1"/>
        <v>8170.800000000001</v>
      </c>
      <c r="F32" s="29">
        <f t="shared" si="0"/>
        <v>8170.800000000001</v>
      </c>
      <c r="G32" s="30">
        <f>C32/4</f>
        <v>8170.800000000001</v>
      </c>
    </row>
    <row r="33" spans="1:7" ht="28.5" customHeight="1">
      <c r="A33" s="13"/>
      <c r="B33" s="49" t="s">
        <v>34</v>
      </c>
      <c r="C33" s="49"/>
      <c r="D33" s="49"/>
      <c r="E33" s="49"/>
      <c r="F33" s="49"/>
      <c r="G33" s="49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A29" sqref="A29"/>
    </sheetView>
  </sheetViews>
  <sheetFormatPr defaultColWidth="9.140625" defaultRowHeight="15"/>
  <cols>
    <col min="1" max="1" width="7.8515625" style="0" customWidth="1"/>
    <col min="2" max="2" width="35.8515625" style="0" customWidth="1"/>
    <col min="3" max="3" width="10.71093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635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214884</v>
      </c>
      <c r="D13" s="10">
        <f>C13/4</f>
        <v>53721</v>
      </c>
      <c r="E13" s="10">
        <f>C13/4</f>
        <v>53721</v>
      </c>
      <c r="F13" s="10">
        <f>C13/4</f>
        <v>53721</v>
      </c>
      <c r="G13" s="10">
        <f>C13/4</f>
        <v>53721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214884</v>
      </c>
      <c r="D19" s="42">
        <f>C19/4</f>
        <v>53721</v>
      </c>
      <c r="E19" s="42">
        <f>C19/4</f>
        <v>53721</v>
      </c>
      <c r="F19" s="42">
        <f>C19/4</f>
        <v>53721</v>
      </c>
      <c r="G19" s="42">
        <f>C19/4</f>
        <v>53721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66827.4</v>
      </c>
      <c r="D22" s="29">
        <f>C22/4</f>
        <v>16706.85</v>
      </c>
      <c r="E22" s="29">
        <f>C22/4</f>
        <v>16706.85</v>
      </c>
      <c r="F22" s="29">
        <f>C22/4</f>
        <v>16706.85</v>
      </c>
      <c r="G22" s="30">
        <f>C22/4</f>
        <v>16706.85</v>
      </c>
    </row>
    <row r="23" spans="1:7" ht="15">
      <c r="A23" s="58" t="s">
        <v>36</v>
      </c>
      <c r="B23" s="60" t="s">
        <v>25</v>
      </c>
      <c r="C23" s="62">
        <f>C8*8.3*12</f>
        <v>63246</v>
      </c>
      <c r="D23" s="62">
        <f>C23/4</f>
        <v>15811.5</v>
      </c>
      <c r="E23" s="66">
        <f>C23/4</f>
        <v>15811.5</v>
      </c>
      <c r="F23" s="66">
        <f aca="true" t="shared" si="0" ref="F23:F32">C23/4</f>
        <v>15811.5</v>
      </c>
      <c r="G23" s="68">
        <f>C23/4</f>
        <v>15811.5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13487.400000000001</v>
      </c>
      <c r="D25" s="50">
        <f>C25/4</f>
        <v>3371.8500000000004</v>
      </c>
      <c r="E25" s="66">
        <f aca="true" t="shared" si="1" ref="E25:E32">C25/4</f>
        <v>3371.8500000000004</v>
      </c>
      <c r="F25" s="66">
        <f t="shared" si="0"/>
        <v>3371.8500000000004</v>
      </c>
      <c r="G25" s="68">
        <f>C25/4</f>
        <v>3371.8500000000004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6.5" customHeight="1" thickBot="1">
      <c r="A27" s="31">
        <v>1.4</v>
      </c>
      <c r="B27" s="32" t="s">
        <v>27</v>
      </c>
      <c r="C27" s="33">
        <f>C8*1.85*12</f>
        <v>14097</v>
      </c>
      <c r="D27" s="33">
        <f>C27/4</f>
        <v>3524.25</v>
      </c>
      <c r="E27" s="29">
        <f t="shared" si="1"/>
        <v>3524.25</v>
      </c>
      <c r="F27" s="29">
        <f t="shared" si="0"/>
        <v>3524.25</v>
      </c>
      <c r="G27" s="30">
        <f>C27/4</f>
        <v>3524.25</v>
      </c>
    </row>
    <row r="28" spans="1:7" ht="40.5" customHeight="1" thickBot="1">
      <c r="A28" s="34">
        <v>1.5</v>
      </c>
      <c r="B28" s="35" t="s">
        <v>28</v>
      </c>
      <c r="C28" s="36">
        <f>C8*2.03*12</f>
        <v>15468.599999999999</v>
      </c>
      <c r="D28" s="36">
        <f>C28/4</f>
        <v>3867.1499999999996</v>
      </c>
      <c r="E28" s="29">
        <f t="shared" si="1"/>
        <v>3867.1499999999996</v>
      </c>
      <c r="F28" s="29">
        <f t="shared" si="0"/>
        <v>3867.1499999999996</v>
      </c>
      <c r="G28" s="30">
        <f>C28/4</f>
        <v>3867.1499999999996</v>
      </c>
    </row>
    <row r="29" spans="1:7" ht="70.5" customHeight="1" thickBot="1">
      <c r="A29" s="37">
        <v>1.6</v>
      </c>
      <c r="B29" s="38" t="s">
        <v>29</v>
      </c>
      <c r="C29" s="39">
        <f>C31+C32</f>
        <v>41833.8</v>
      </c>
      <c r="D29" s="46">
        <f>C29/4</f>
        <v>10458.45</v>
      </c>
      <c r="E29" s="29">
        <f t="shared" si="1"/>
        <v>10458.45</v>
      </c>
      <c r="F29" s="29">
        <f t="shared" si="0"/>
        <v>10458.45</v>
      </c>
      <c r="G29" s="30">
        <f>C29/4</f>
        <v>10458.45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4.5" customHeight="1" thickBot="1">
      <c r="A31" s="22"/>
      <c r="B31" s="40" t="s">
        <v>32</v>
      </c>
      <c r="C31" s="39">
        <f>C8*1.09*12</f>
        <v>8305.800000000001</v>
      </c>
      <c r="D31" s="30">
        <f>C31/4</f>
        <v>2076.4500000000003</v>
      </c>
      <c r="E31" s="29">
        <f t="shared" si="1"/>
        <v>2076.4500000000003</v>
      </c>
      <c r="F31" s="29">
        <f t="shared" si="0"/>
        <v>2076.4500000000003</v>
      </c>
      <c r="G31" s="30">
        <f>C31/4</f>
        <v>2076.4500000000003</v>
      </c>
    </row>
    <row r="32" spans="1:7" ht="15.75" thickBot="1">
      <c r="A32" s="22"/>
      <c r="B32" s="24" t="s">
        <v>33</v>
      </c>
      <c r="C32" s="39">
        <f>C8*4.4*12</f>
        <v>33528</v>
      </c>
      <c r="D32" s="30">
        <f>C32/4</f>
        <v>8382</v>
      </c>
      <c r="E32" s="29">
        <f t="shared" si="1"/>
        <v>8382</v>
      </c>
      <c r="F32" s="29">
        <f t="shared" si="0"/>
        <v>8382</v>
      </c>
      <c r="G32" s="30">
        <f>C32/4</f>
        <v>8382</v>
      </c>
    </row>
    <row r="33" spans="1:7" ht="32.25" customHeight="1">
      <c r="A33" s="13"/>
      <c r="B33" s="49" t="s">
        <v>34</v>
      </c>
      <c r="C33" s="49"/>
      <c r="D33" s="49"/>
      <c r="E33" s="49"/>
      <c r="F33" s="49"/>
      <c r="G33" s="49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140625" style="0" customWidth="1"/>
    <col min="2" max="2" width="34.421875" style="0" customWidth="1"/>
    <col min="3" max="3" width="10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179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58253.76000000001</v>
      </c>
      <c r="D13" s="10">
        <f>C13/4</f>
        <v>14563.440000000002</v>
      </c>
      <c r="E13" s="10">
        <f>C13/4</f>
        <v>14563.440000000002</v>
      </c>
      <c r="F13" s="10">
        <f>C13/4</f>
        <v>14563.440000000002</v>
      </c>
      <c r="G13" s="10">
        <f>C13/4</f>
        <v>14563.440000000002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58253.76000000001</v>
      </c>
      <c r="D19" s="42">
        <f>C19/4</f>
        <v>14563.440000000002</v>
      </c>
      <c r="E19" s="42">
        <f>C19/4</f>
        <v>14563.440000000002</v>
      </c>
      <c r="F19" s="42">
        <f>C19/4</f>
        <v>14563.440000000002</v>
      </c>
      <c r="G19" s="42">
        <f>C19/4</f>
        <v>14563.440000000002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18837.96</v>
      </c>
      <c r="D22" s="29">
        <f>C22/4</f>
        <v>4709.49</v>
      </c>
      <c r="E22" s="29">
        <f>C22/4</f>
        <v>4709.49</v>
      </c>
      <c r="F22" s="29">
        <f>C22/4</f>
        <v>4709.49</v>
      </c>
      <c r="G22" s="30">
        <f>C22/4</f>
        <v>4709.49</v>
      </c>
    </row>
    <row r="23" spans="1:7" ht="15">
      <c r="A23" s="58" t="s">
        <v>36</v>
      </c>
      <c r="B23" s="60" t="s">
        <v>25</v>
      </c>
      <c r="C23" s="62">
        <f>C8*8.3*12</f>
        <v>17828.4</v>
      </c>
      <c r="D23" s="62">
        <f>C23/4</f>
        <v>4457.1</v>
      </c>
      <c r="E23" s="66">
        <f>C23/4</f>
        <v>4457.1</v>
      </c>
      <c r="F23" s="66">
        <f aca="true" t="shared" si="0" ref="F23:F31">C23/4</f>
        <v>4457.1</v>
      </c>
      <c r="G23" s="68">
        <f>C23/4</f>
        <v>4457.1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3801.96</v>
      </c>
      <c r="D25" s="50">
        <f>C25/4</f>
        <v>950.49</v>
      </c>
      <c r="E25" s="66">
        <f aca="true" t="shared" si="1" ref="E25:E31">C25/4</f>
        <v>950.49</v>
      </c>
      <c r="F25" s="66">
        <f t="shared" si="0"/>
        <v>950.49</v>
      </c>
      <c r="G25" s="68">
        <f>C25/4</f>
        <v>950.49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3973.8</v>
      </c>
      <c r="D27" s="33">
        <f>C27/4</f>
        <v>993.45</v>
      </c>
      <c r="E27" s="29">
        <f t="shared" si="1"/>
        <v>993.45</v>
      </c>
      <c r="F27" s="29">
        <f t="shared" si="0"/>
        <v>993.45</v>
      </c>
      <c r="G27" s="30">
        <f>C27/4</f>
        <v>993.45</v>
      </c>
    </row>
    <row r="28" spans="1:7" ht="47.25" customHeight="1" thickBot="1">
      <c r="A28" s="34">
        <v>1.5</v>
      </c>
      <c r="B28" s="35" t="s">
        <v>28</v>
      </c>
      <c r="C28" s="36">
        <f>C8*2.03*12</f>
        <v>4360.44</v>
      </c>
      <c r="D28" s="36">
        <f>C28/4</f>
        <v>1090.11</v>
      </c>
      <c r="E28" s="29">
        <f t="shared" si="1"/>
        <v>1090.11</v>
      </c>
      <c r="F28" s="29">
        <f t="shared" si="0"/>
        <v>1090.11</v>
      </c>
      <c r="G28" s="30">
        <f>C28/4</f>
        <v>1090.11</v>
      </c>
    </row>
    <row r="29" spans="1:7" ht="81" customHeight="1" thickBot="1">
      <c r="A29" s="37">
        <v>1.6</v>
      </c>
      <c r="B29" s="38" t="s">
        <v>29</v>
      </c>
      <c r="C29" s="39">
        <f>C31</f>
        <v>9451.2</v>
      </c>
      <c r="D29" s="46">
        <f>C29/4</f>
        <v>2362.8</v>
      </c>
      <c r="E29" s="29">
        <f t="shared" si="1"/>
        <v>2362.8</v>
      </c>
      <c r="F29" s="29">
        <f t="shared" si="0"/>
        <v>2362.8</v>
      </c>
      <c r="G29" s="30">
        <f>C29/4</f>
        <v>2362.8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9451.2</v>
      </c>
      <c r="D31" s="30">
        <f>C31/4</f>
        <v>2362.8</v>
      </c>
      <c r="E31" s="29">
        <f t="shared" si="1"/>
        <v>2362.8</v>
      </c>
      <c r="F31" s="29">
        <f t="shared" si="0"/>
        <v>2362.8</v>
      </c>
      <c r="G31" s="30">
        <f>C31/4</f>
        <v>2362.8</v>
      </c>
    </row>
    <row r="32" spans="1:7" ht="23.25" customHeight="1">
      <c r="A32" s="13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D6" sqref="D6"/>
    </sheetView>
  </sheetViews>
  <sheetFormatPr defaultColWidth="9.140625" defaultRowHeight="15"/>
  <cols>
    <col min="1" max="1" width="7.7109375" style="0" customWidth="1"/>
    <col min="2" max="2" width="38.57421875" style="0" customWidth="1"/>
    <col min="3" max="3" width="10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84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501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163045.44</v>
      </c>
      <c r="D13" s="10">
        <f>C13/4</f>
        <v>40761.36</v>
      </c>
      <c r="E13" s="10">
        <f>C13/4</f>
        <v>40761.36</v>
      </c>
      <c r="F13" s="10">
        <f>C13/4</f>
        <v>40761.36</v>
      </c>
      <c r="G13" s="10">
        <f>C13/4</f>
        <v>40761.36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163045.44</v>
      </c>
      <c r="D19" s="42">
        <f>C19/4</f>
        <v>40761.36</v>
      </c>
      <c r="E19" s="42">
        <f>C19/4</f>
        <v>40761.36</v>
      </c>
      <c r="F19" s="42">
        <f>C19/4</f>
        <v>40761.36</v>
      </c>
      <c r="G19" s="42">
        <f>C19/4</f>
        <v>40761.36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52725.23999999999</v>
      </c>
      <c r="D22" s="29">
        <f>C22/4</f>
        <v>13181.309999999998</v>
      </c>
      <c r="E22" s="29">
        <f>C22/4</f>
        <v>13181.309999999998</v>
      </c>
      <c r="F22" s="29">
        <f>C22/4</f>
        <v>13181.309999999998</v>
      </c>
      <c r="G22" s="30">
        <f>C22/4</f>
        <v>13181.309999999998</v>
      </c>
    </row>
    <row r="23" spans="1:7" ht="15">
      <c r="A23" s="58" t="s">
        <v>36</v>
      </c>
      <c r="B23" s="60" t="s">
        <v>25</v>
      </c>
      <c r="C23" s="62">
        <f>C8*8.3*12</f>
        <v>49899.600000000006</v>
      </c>
      <c r="D23" s="62">
        <f>C23/4</f>
        <v>12474.900000000001</v>
      </c>
      <c r="E23" s="66">
        <f>C23/4</f>
        <v>12474.900000000001</v>
      </c>
      <c r="F23" s="66">
        <f aca="true" t="shared" si="0" ref="F23:F31">C23/4</f>
        <v>12474.900000000001</v>
      </c>
      <c r="G23" s="68">
        <f>C23/4</f>
        <v>12474.900000000001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10641.24</v>
      </c>
      <c r="D25" s="50">
        <f>C25/4</f>
        <v>2660.31</v>
      </c>
      <c r="E25" s="66">
        <f aca="true" t="shared" si="1" ref="E25:E31">C25/4</f>
        <v>2660.31</v>
      </c>
      <c r="F25" s="66">
        <f t="shared" si="0"/>
        <v>2660.31</v>
      </c>
      <c r="G25" s="68">
        <f>C25/4</f>
        <v>2660.31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11122.2</v>
      </c>
      <c r="D27" s="33">
        <f>C27/4</f>
        <v>2780.55</v>
      </c>
      <c r="E27" s="29">
        <f t="shared" si="1"/>
        <v>2780.55</v>
      </c>
      <c r="F27" s="29">
        <f t="shared" si="0"/>
        <v>2780.55</v>
      </c>
      <c r="G27" s="30">
        <f>C27/4</f>
        <v>2780.55</v>
      </c>
    </row>
    <row r="28" spans="1:7" ht="42.75" customHeight="1" thickBot="1">
      <c r="A28" s="34">
        <v>1.5</v>
      </c>
      <c r="B28" s="35" t="s">
        <v>28</v>
      </c>
      <c r="C28" s="36">
        <f>C8*2.03*12</f>
        <v>12204.359999999999</v>
      </c>
      <c r="D28" s="36">
        <f>C28/4</f>
        <v>3051.0899999999997</v>
      </c>
      <c r="E28" s="29">
        <f t="shared" si="1"/>
        <v>3051.0899999999997</v>
      </c>
      <c r="F28" s="29">
        <f t="shared" si="0"/>
        <v>3051.0899999999997</v>
      </c>
      <c r="G28" s="30">
        <f>C28/4</f>
        <v>3051.0899999999997</v>
      </c>
    </row>
    <row r="29" spans="1:7" ht="72.75" customHeight="1" thickBot="1">
      <c r="A29" s="37">
        <v>1.6</v>
      </c>
      <c r="B29" s="38" t="s">
        <v>29</v>
      </c>
      <c r="C29" s="39">
        <f>C31</f>
        <v>26452.800000000003</v>
      </c>
      <c r="D29" s="46">
        <f>C29/4</f>
        <v>6613.200000000001</v>
      </c>
      <c r="E29" s="29">
        <f t="shared" si="1"/>
        <v>6613.200000000001</v>
      </c>
      <c r="F29" s="29">
        <f t="shared" si="0"/>
        <v>6613.200000000001</v>
      </c>
      <c r="G29" s="30">
        <f>C29/4</f>
        <v>6613.200000000001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26452.800000000003</v>
      </c>
      <c r="D31" s="30">
        <f>C31/4</f>
        <v>6613.200000000001</v>
      </c>
      <c r="E31" s="29">
        <f t="shared" si="1"/>
        <v>6613.200000000001</v>
      </c>
      <c r="F31" s="29">
        <f t="shared" si="0"/>
        <v>6613.200000000001</v>
      </c>
      <c r="G31" s="30">
        <f>C31/4</f>
        <v>6613.200000000001</v>
      </c>
    </row>
    <row r="32" spans="1:7" ht="26.25" customHeight="1">
      <c r="A32" s="13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6.7109375" style="0" customWidth="1"/>
    <col min="2" max="2" width="35.7109375" style="0" customWidth="1"/>
    <col min="3" max="3" width="12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85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529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172157.76</v>
      </c>
      <c r="D13" s="10">
        <f>C13/4</f>
        <v>43039.44</v>
      </c>
      <c r="E13" s="10">
        <f>C13/4</f>
        <v>43039.44</v>
      </c>
      <c r="F13" s="10">
        <f>C13/4</f>
        <v>43039.44</v>
      </c>
      <c r="G13" s="10">
        <f>C13/4</f>
        <v>43039.44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172157.76</v>
      </c>
      <c r="D19" s="42">
        <f>C19/4</f>
        <v>43039.44</v>
      </c>
      <c r="E19" s="42">
        <f>C19/4</f>
        <v>43039.44</v>
      </c>
      <c r="F19" s="42">
        <f>C19/4</f>
        <v>43039.44</v>
      </c>
      <c r="G19" s="42">
        <f>C19/4</f>
        <v>43039.44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55671.96</v>
      </c>
      <c r="D22" s="29">
        <f>C22/4</f>
        <v>13917.99</v>
      </c>
      <c r="E22" s="29">
        <f>C22/4</f>
        <v>13917.99</v>
      </c>
      <c r="F22" s="29">
        <f>C22/4</f>
        <v>13917.99</v>
      </c>
      <c r="G22" s="30">
        <f>C22/4</f>
        <v>13917.99</v>
      </c>
    </row>
    <row r="23" spans="1:7" ht="15">
      <c r="A23" s="58" t="s">
        <v>36</v>
      </c>
      <c r="B23" s="60" t="s">
        <v>25</v>
      </c>
      <c r="C23" s="62">
        <f>C8*8.3*12</f>
        <v>52688.40000000001</v>
      </c>
      <c r="D23" s="62">
        <f>C23/4</f>
        <v>13172.100000000002</v>
      </c>
      <c r="E23" s="66">
        <f>C23/4</f>
        <v>13172.100000000002</v>
      </c>
      <c r="F23" s="66">
        <f aca="true" t="shared" si="0" ref="F23:F31">C23/4</f>
        <v>13172.100000000002</v>
      </c>
      <c r="G23" s="68">
        <f>C23/4</f>
        <v>13172.100000000002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11235.960000000001</v>
      </c>
      <c r="D25" s="50">
        <f>C25/4</f>
        <v>2808.9900000000002</v>
      </c>
      <c r="E25" s="66">
        <f aca="true" t="shared" si="1" ref="E25:E31">C25/4</f>
        <v>2808.9900000000002</v>
      </c>
      <c r="F25" s="66">
        <f t="shared" si="0"/>
        <v>2808.9900000000002</v>
      </c>
      <c r="G25" s="68">
        <f>C25/4</f>
        <v>2808.9900000000002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8.75" customHeight="1" thickBot="1">
      <c r="A27" s="31">
        <v>1.4</v>
      </c>
      <c r="B27" s="32" t="s">
        <v>27</v>
      </c>
      <c r="C27" s="33">
        <f>C8*1.85*12</f>
        <v>11743.800000000001</v>
      </c>
      <c r="D27" s="33">
        <f>C27/4</f>
        <v>2935.9500000000003</v>
      </c>
      <c r="E27" s="29">
        <f t="shared" si="1"/>
        <v>2935.9500000000003</v>
      </c>
      <c r="F27" s="29">
        <f t="shared" si="0"/>
        <v>2935.9500000000003</v>
      </c>
      <c r="G27" s="30">
        <f>C27/4</f>
        <v>2935.9500000000003</v>
      </c>
    </row>
    <row r="28" spans="1:7" ht="41.25" customHeight="1" thickBot="1">
      <c r="A28" s="34">
        <v>1.5</v>
      </c>
      <c r="B28" s="35" t="s">
        <v>28</v>
      </c>
      <c r="C28" s="36">
        <f>C8*2.03*12</f>
        <v>12886.439999999999</v>
      </c>
      <c r="D28" s="36">
        <f>C28/4</f>
        <v>3221.6099999999997</v>
      </c>
      <c r="E28" s="29">
        <f t="shared" si="1"/>
        <v>3221.6099999999997</v>
      </c>
      <c r="F28" s="29">
        <f t="shared" si="0"/>
        <v>3221.6099999999997</v>
      </c>
      <c r="G28" s="30">
        <f>C28/4</f>
        <v>3221.6099999999997</v>
      </c>
    </row>
    <row r="29" spans="1:7" ht="81" customHeight="1" thickBot="1">
      <c r="A29" s="37">
        <v>1.6</v>
      </c>
      <c r="B29" s="38" t="s">
        <v>29</v>
      </c>
      <c r="C29" s="39">
        <f>C31</f>
        <v>27931.200000000004</v>
      </c>
      <c r="D29" s="46">
        <f>C29/4</f>
        <v>6982.800000000001</v>
      </c>
      <c r="E29" s="29">
        <f t="shared" si="1"/>
        <v>6982.800000000001</v>
      </c>
      <c r="F29" s="29">
        <f t="shared" si="0"/>
        <v>6982.800000000001</v>
      </c>
      <c r="G29" s="30">
        <f>C29/4</f>
        <v>6982.800000000001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27931.200000000004</v>
      </c>
      <c r="D31" s="30">
        <f>C31/4</f>
        <v>6982.800000000001</v>
      </c>
      <c r="E31" s="29">
        <f t="shared" si="1"/>
        <v>6982.800000000001</v>
      </c>
      <c r="F31" s="29">
        <f t="shared" si="0"/>
        <v>6982.800000000001</v>
      </c>
      <c r="G31" s="30">
        <f>C31/4</f>
        <v>6982.800000000001</v>
      </c>
    </row>
    <row r="32" spans="1:7" ht="23.25" customHeight="1">
      <c r="A32" s="13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8">
      <selection activeCell="C37" sqref="C37"/>
    </sheetView>
  </sheetViews>
  <sheetFormatPr defaultColWidth="9.140625" defaultRowHeight="15"/>
  <cols>
    <col min="1" max="1" width="6.421875" style="0" customWidth="1"/>
    <col min="2" max="2" width="34.7109375" style="0" customWidth="1"/>
    <col min="3" max="3" width="11.00390625" style="0" customWidth="1"/>
    <col min="4" max="4" width="10.57421875" style="0" customWidth="1"/>
    <col min="5" max="5" width="10.7109375" style="0" customWidth="1"/>
    <col min="6" max="7" width="10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3257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v>1287817.8</v>
      </c>
      <c r="D13" s="10">
        <f>C13/4</f>
        <v>321954.45</v>
      </c>
      <c r="E13" s="10">
        <f>C13/4</f>
        <v>321954.45</v>
      </c>
      <c r="F13" s="10">
        <f>C13/4</f>
        <v>321954.45</v>
      </c>
      <c r="G13" s="10">
        <f>C13/4</f>
        <v>321954.45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v>1287817.8</v>
      </c>
      <c r="D19" s="42">
        <f>C19/4</f>
        <v>321954.45</v>
      </c>
      <c r="E19" s="42">
        <f>C19/4</f>
        <v>321954.45</v>
      </c>
      <c r="F19" s="42">
        <f>C19/4</f>
        <v>321954.45</v>
      </c>
      <c r="G19" s="42">
        <f>C19/4</f>
        <v>321954.45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v>342766.68</v>
      </c>
      <c r="D22" s="29">
        <f>C22/4</f>
        <v>85691.67</v>
      </c>
      <c r="E22" s="29">
        <f>C22/4</f>
        <v>85691.67</v>
      </c>
      <c r="F22" s="29">
        <f>C22/4</f>
        <v>85691.67</v>
      </c>
      <c r="G22" s="30">
        <f>C22/4</f>
        <v>85691.67</v>
      </c>
    </row>
    <row r="23" spans="1:7" ht="15" customHeight="1">
      <c r="A23" s="58" t="s">
        <v>36</v>
      </c>
      <c r="B23" s="60" t="s">
        <v>25</v>
      </c>
      <c r="C23" s="62">
        <v>324397.2</v>
      </c>
      <c r="D23" s="62">
        <f>C23/4</f>
        <v>81099.3</v>
      </c>
      <c r="E23" s="66">
        <f>C23/4</f>
        <v>81099.3</v>
      </c>
      <c r="F23" s="66">
        <f aca="true" t="shared" si="0" ref="F23:F34">C23/4</f>
        <v>81099.3</v>
      </c>
      <c r="G23" s="68">
        <f>C23/4</f>
        <v>81099.3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 customHeight="1">
      <c r="A25" s="50" t="s">
        <v>37</v>
      </c>
      <c r="B25" s="52" t="s">
        <v>26</v>
      </c>
      <c r="C25" s="50">
        <v>69178.68</v>
      </c>
      <c r="D25" s="50">
        <f>C25/4</f>
        <v>17294.67</v>
      </c>
      <c r="E25" s="66">
        <f aca="true" t="shared" si="1" ref="E25:E34">C25/4</f>
        <v>17294.67</v>
      </c>
      <c r="F25" s="66">
        <f t="shared" si="0"/>
        <v>17294.67</v>
      </c>
      <c r="G25" s="68">
        <f>C25/4</f>
        <v>17294.67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v>72305.4</v>
      </c>
      <c r="D27" s="33">
        <f>C27/4</f>
        <v>18076.35</v>
      </c>
      <c r="E27" s="29">
        <f t="shared" si="1"/>
        <v>18076.35</v>
      </c>
      <c r="F27" s="29">
        <f t="shared" si="0"/>
        <v>18076.35</v>
      </c>
      <c r="G27" s="30">
        <f>C27/4</f>
        <v>18076.35</v>
      </c>
    </row>
    <row r="28" spans="1:7" ht="47.25" customHeight="1" thickBot="1">
      <c r="A28" s="34">
        <v>1.5</v>
      </c>
      <c r="B28" s="35" t="s">
        <v>28</v>
      </c>
      <c r="C28" s="36">
        <v>79340.52</v>
      </c>
      <c r="D28" s="36">
        <f>C28/4</f>
        <v>19835.13</v>
      </c>
      <c r="E28" s="29">
        <f t="shared" si="1"/>
        <v>19835.13</v>
      </c>
      <c r="F28" s="29">
        <f t="shared" si="0"/>
        <v>19835.13</v>
      </c>
      <c r="G28" s="30">
        <f>C28/4</f>
        <v>19835.13</v>
      </c>
    </row>
    <row r="29" spans="1:7" ht="74.25" customHeight="1" thickBot="1">
      <c r="A29" s="37">
        <v>1.6</v>
      </c>
      <c r="B29" s="38" t="s">
        <v>29</v>
      </c>
      <c r="C29" s="39">
        <f>C31+C32+C33+C34</f>
        <v>400220.16000000003</v>
      </c>
      <c r="D29" s="45">
        <f>C29/4</f>
        <v>100055.04000000001</v>
      </c>
      <c r="E29" s="29">
        <f t="shared" si="1"/>
        <v>100055.04000000001</v>
      </c>
      <c r="F29" s="29">
        <f t="shared" si="0"/>
        <v>100055.04000000001</v>
      </c>
      <c r="G29" s="30">
        <f>C29/4</f>
        <v>100055.04000000001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5.75" customHeight="1" thickBot="1">
      <c r="A31" s="22"/>
      <c r="B31" s="40" t="s">
        <v>30</v>
      </c>
      <c r="C31" s="39">
        <v>85203.12</v>
      </c>
      <c r="D31" s="30">
        <f>C31/4</f>
        <v>21300.78</v>
      </c>
      <c r="E31" s="29">
        <f t="shared" si="1"/>
        <v>21300.78</v>
      </c>
      <c r="F31" s="29">
        <f t="shared" si="0"/>
        <v>21300.78</v>
      </c>
      <c r="G31" s="30">
        <f>C31/4</f>
        <v>21300.78</v>
      </c>
    </row>
    <row r="32" spans="1:7" ht="49.5" customHeight="1" thickBot="1">
      <c r="A32" s="22"/>
      <c r="B32" s="40" t="s">
        <v>31</v>
      </c>
      <c r="C32" s="39">
        <v>100445.88</v>
      </c>
      <c r="D32" s="30">
        <f>C32/4</f>
        <v>25111.47</v>
      </c>
      <c r="E32" s="29">
        <f t="shared" si="1"/>
        <v>25111.47</v>
      </c>
      <c r="F32" s="29">
        <f t="shared" si="0"/>
        <v>25111.47</v>
      </c>
      <c r="G32" s="30">
        <f>C32/4</f>
        <v>25111.47</v>
      </c>
    </row>
    <row r="33" spans="1:7" ht="38.25" customHeight="1" thickBot="1">
      <c r="A33" s="22"/>
      <c r="B33" s="40" t="s">
        <v>32</v>
      </c>
      <c r="C33" s="39">
        <v>42601.56</v>
      </c>
      <c r="D33" s="30">
        <f>C33/4</f>
        <v>10650.39</v>
      </c>
      <c r="E33" s="29">
        <f t="shared" si="1"/>
        <v>10650.39</v>
      </c>
      <c r="F33" s="29">
        <f t="shared" si="0"/>
        <v>10650.39</v>
      </c>
      <c r="G33" s="30">
        <f>C33/4</f>
        <v>10650.39</v>
      </c>
    </row>
    <row r="34" spans="1:7" ht="15.75" thickBot="1">
      <c r="A34" s="22"/>
      <c r="B34" s="24" t="s">
        <v>33</v>
      </c>
      <c r="C34" s="39">
        <v>171969.6</v>
      </c>
      <c r="D34" s="30">
        <f>C34/4</f>
        <v>42992.4</v>
      </c>
      <c r="E34" s="29">
        <f t="shared" si="1"/>
        <v>42992.4</v>
      </c>
      <c r="F34" s="29">
        <f t="shared" si="0"/>
        <v>42992.4</v>
      </c>
      <c r="G34" s="30">
        <f>C34/4</f>
        <v>42992.4</v>
      </c>
    </row>
    <row r="35" spans="1:7" ht="24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7.421875" style="0" customWidth="1"/>
    <col min="2" max="2" width="35.140625" style="0" customWidth="1"/>
    <col min="3" max="3" width="10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86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417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135708.48</v>
      </c>
      <c r="D13" s="10">
        <f>C13/4</f>
        <v>33927.12</v>
      </c>
      <c r="E13" s="10">
        <f>C13/4</f>
        <v>33927.12</v>
      </c>
      <c r="F13" s="10">
        <f>C13/4</f>
        <v>33927.12</v>
      </c>
      <c r="G13" s="10">
        <f>C13/4</f>
        <v>33927.12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135708.48</v>
      </c>
      <c r="D19" s="42">
        <f>C19/4</f>
        <v>33927.12</v>
      </c>
      <c r="E19" s="42">
        <f>C19/4</f>
        <v>33927.12</v>
      </c>
      <c r="F19" s="42">
        <f>C19/4</f>
        <v>33927.12</v>
      </c>
      <c r="G19" s="42">
        <f>C19/4</f>
        <v>33927.12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43885.079999999994</v>
      </c>
      <c r="D22" s="29">
        <f>C22/4</f>
        <v>10971.269999999999</v>
      </c>
      <c r="E22" s="29">
        <f>C22/4</f>
        <v>10971.269999999999</v>
      </c>
      <c r="F22" s="29">
        <f>C22/4</f>
        <v>10971.269999999999</v>
      </c>
      <c r="G22" s="30">
        <f>C22/4</f>
        <v>10971.269999999999</v>
      </c>
    </row>
    <row r="23" spans="1:7" ht="15">
      <c r="A23" s="58" t="s">
        <v>36</v>
      </c>
      <c r="B23" s="60" t="s">
        <v>25</v>
      </c>
      <c r="C23" s="62">
        <f>C8*8.3*12</f>
        <v>41533.200000000004</v>
      </c>
      <c r="D23" s="62">
        <f>C23/4</f>
        <v>10383.300000000001</v>
      </c>
      <c r="E23" s="66">
        <f>C23/4</f>
        <v>10383.300000000001</v>
      </c>
      <c r="F23" s="66">
        <f aca="true" t="shared" si="0" ref="F23:F31">C23/4</f>
        <v>10383.300000000001</v>
      </c>
      <c r="G23" s="68">
        <f>C23/4</f>
        <v>10383.300000000001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8857.08</v>
      </c>
      <c r="D25" s="50">
        <f>C25/4</f>
        <v>2214.27</v>
      </c>
      <c r="E25" s="66">
        <f aca="true" t="shared" si="1" ref="E25:E31">C25/4</f>
        <v>2214.27</v>
      </c>
      <c r="F25" s="66">
        <f t="shared" si="0"/>
        <v>2214.27</v>
      </c>
      <c r="G25" s="68">
        <f>C25/4</f>
        <v>2214.27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.75" customHeight="1" thickBot="1">
      <c r="A27" s="31">
        <v>1.4</v>
      </c>
      <c r="B27" s="32" t="s">
        <v>27</v>
      </c>
      <c r="C27" s="33">
        <f>C8*1.85*12</f>
        <v>9257.400000000001</v>
      </c>
      <c r="D27" s="33">
        <f>C27/4</f>
        <v>2314.3500000000004</v>
      </c>
      <c r="E27" s="29">
        <f t="shared" si="1"/>
        <v>2314.3500000000004</v>
      </c>
      <c r="F27" s="29">
        <f t="shared" si="0"/>
        <v>2314.3500000000004</v>
      </c>
      <c r="G27" s="30">
        <f>C27/4</f>
        <v>2314.3500000000004</v>
      </c>
    </row>
    <row r="28" spans="1:7" ht="47.25" customHeight="1" thickBot="1">
      <c r="A28" s="34">
        <v>1.5</v>
      </c>
      <c r="B28" s="35" t="s">
        <v>28</v>
      </c>
      <c r="C28" s="36">
        <f>C8*2.03*12</f>
        <v>10158.119999999999</v>
      </c>
      <c r="D28" s="36">
        <f>C28/4</f>
        <v>2539.5299999999997</v>
      </c>
      <c r="E28" s="29">
        <f t="shared" si="1"/>
        <v>2539.5299999999997</v>
      </c>
      <c r="F28" s="29">
        <f t="shared" si="0"/>
        <v>2539.5299999999997</v>
      </c>
      <c r="G28" s="30">
        <f>C28/4</f>
        <v>2539.5299999999997</v>
      </c>
    </row>
    <row r="29" spans="1:7" ht="80.25" customHeight="1" thickBot="1">
      <c r="A29" s="37">
        <v>1.6</v>
      </c>
      <c r="B29" s="38" t="s">
        <v>29</v>
      </c>
      <c r="C29" s="39">
        <f>C31</f>
        <v>22017.600000000002</v>
      </c>
      <c r="D29" s="46">
        <f>C29/4</f>
        <v>5504.400000000001</v>
      </c>
      <c r="E29" s="29">
        <f t="shared" si="1"/>
        <v>5504.400000000001</v>
      </c>
      <c r="F29" s="29">
        <f t="shared" si="0"/>
        <v>5504.400000000001</v>
      </c>
      <c r="G29" s="30">
        <f>C29/4</f>
        <v>5504.400000000001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22017.600000000002</v>
      </c>
      <c r="D31" s="30">
        <f>C31/4</f>
        <v>5504.400000000001</v>
      </c>
      <c r="E31" s="29">
        <f t="shared" si="1"/>
        <v>5504.400000000001</v>
      </c>
      <c r="F31" s="29">
        <f t="shared" si="0"/>
        <v>5504.400000000001</v>
      </c>
      <c r="G31" s="30">
        <f>C31/4</f>
        <v>5504.400000000001</v>
      </c>
    </row>
    <row r="32" spans="1:7" ht="27.75" customHeight="1">
      <c r="A32" s="13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8.00390625" style="0" customWidth="1"/>
    <col min="2" max="2" width="34.8515625" style="0" customWidth="1"/>
    <col min="3" max="3" width="10.71093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87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617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200796.48</v>
      </c>
      <c r="D13" s="10">
        <f>C13/4</f>
        <v>50199.12</v>
      </c>
      <c r="E13" s="10">
        <f>C13/4</f>
        <v>50199.12</v>
      </c>
      <c r="F13" s="10">
        <f>C13/4</f>
        <v>50199.12</v>
      </c>
      <c r="G13" s="10">
        <f>C13/4</f>
        <v>50199.12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200796.48</v>
      </c>
      <c r="D19" s="42">
        <f>C19/4</f>
        <v>50199.12</v>
      </c>
      <c r="E19" s="42">
        <f>C19/4</f>
        <v>50199.12</v>
      </c>
      <c r="F19" s="42">
        <f>C19/4</f>
        <v>50199.12</v>
      </c>
      <c r="G19" s="42">
        <f>C19/4</f>
        <v>50199.12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64933.08</v>
      </c>
      <c r="D22" s="29">
        <f>C22/4</f>
        <v>16233.27</v>
      </c>
      <c r="E22" s="29">
        <f>C22/4</f>
        <v>16233.27</v>
      </c>
      <c r="F22" s="29">
        <f>C22/4</f>
        <v>16233.27</v>
      </c>
      <c r="G22" s="30">
        <f>C22/4</f>
        <v>16233.27</v>
      </c>
    </row>
    <row r="23" spans="1:7" ht="15">
      <c r="A23" s="58" t="s">
        <v>36</v>
      </c>
      <c r="B23" s="60" t="s">
        <v>25</v>
      </c>
      <c r="C23" s="62">
        <f>C8*8.3*12</f>
        <v>61453.200000000004</v>
      </c>
      <c r="D23" s="62">
        <f>C23/4</f>
        <v>15363.300000000001</v>
      </c>
      <c r="E23" s="66">
        <f>C23/4</f>
        <v>15363.300000000001</v>
      </c>
      <c r="F23" s="66">
        <f aca="true" t="shared" si="0" ref="F23:F31">C23/4</f>
        <v>15363.300000000001</v>
      </c>
      <c r="G23" s="68">
        <f>C23/4</f>
        <v>15363.300000000001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13105.079999999998</v>
      </c>
      <c r="D25" s="50">
        <f>C25/4</f>
        <v>3276.2699999999995</v>
      </c>
      <c r="E25" s="66">
        <f aca="true" t="shared" si="1" ref="E25:E31">C25/4</f>
        <v>3276.2699999999995</v>
      </c>
      <c r="F25" s="66">
        <f t="shared" si="0"/>
        <v>3276.2699999999995</v>
      </c>
      <c r="G25" s="68">
        <f>C25/4</f>
        <v>3276.2699999999995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13697.400000000001</v>
      </c>
      <c r="D27" s="33">
        <f>C27/4</f>
        <v>3424.3500000000004</v>
      </c>
      <c r="E27" s="29">
        <f t="shared" si="1"/>
        <v>3424.3500000000004</v>
      </c>
      <c r="F27" s="29">
        <f t="shared" si="0"/>
        <v>3424.3500000000004</v>
      </c>
      <c r="G27" s="30">
        <f>C27/4</f>
        <v>3424.3500000000004</v>
      </c>
    </row>
    <row r="28" spans="1:7" ht="46.5" customHeight="1" thickBot="1">
      <c r="A28" s="34">
        <v>1.5</v>
      </c>
      <c r="B28" s="35" t="s">
        <v>28</v>
      </c>
      <c r="C28" s="36">
        <f>C8*2.03*12</f>
        <v>15030.119999999999</v>
      </c>
      <c r="D28" s="36">
        <f>C28/4</f>
        <v>3757.5299999999997</v>
      </c>
      <c r="E28" s="29">
        <f t="shared" si="1"/>
        <v>3757.5299999999997</v>
      </c>
      <c r="F28" s="29">
        <f t="shared" si="0"/>
        <v>3757.5299999999997</v>
      </c>
      <c r="G28" s="30">
        <f>C28/4</f>
        <v>3757.5299999999997</v>
      </c>
    </row>
    <row r="29" spans="1:7" ht="83.25" customHeight="1" thickBot="1">
      <c r="A29" s="37">
        <v>1.6</v>
      </c>
      <c r="B29" s="38" t="s">
        <v>29</v>
      </c>
      <c r="C29" s="39">
        <f>C31</f>
        <v>32577.600000000002</v>
      </c>
      <c r="D29" s="46">
        <f>C29/4</f>
        <v>8144.400000000001</v>
      </c>
      <c r="E29" s="29">
        <f t="shared" si="1"/>
        <v>8144.400000000001</v>
      </c>
      <c r="F29" s="29">
        <f t="shared" si="0"/>
        <v>8144.400000000001</v>
      </c>
      <c r="G29" s="30">
        <f>C29/4</f>
        <v>8144.400000000001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32577.600000000002</v>
      </c>
      <c r="D31" s="30">
        <f>C31/4</f>
        <v>8144.400000000001</v>
      </c>
      <c r="E31" s="29">
        <f t="shared" si="1"/>
        <v>8144.400000000001</v>
      </c>
      <c r="F31" s="29">
        <f t="shared" si="0"/>
        <v>8144.400000000001</v>
      </c>
      <c r="G31" s="30">
        <f>C31/4</f>
        <v>8144.400000000001</v>
      </c>
    </row>
    <row r="32" spans="1:7" ht="27" customHeight="1">
      <c r="A32" s="13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A31" sqref="A31"/>
    </sheetView>
  </sheetViews>
  <sheetFormatPr defaultColWidth="9.140625" defaultRowHeight="15"/>
  <cols>
    <col min="1" max="1" width="7.00390625" style="0" customWidth="1"/>
    <col min="2" max="2" width="36.7109375" style="0" customWidth="1"/>
    <col min="3" max="3" width="11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88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18.82</v>
      </c>
    </row>
    <row r="8" spans="1:7" ht="15">
      <c r="A8" s="13"/>
      <c r="B8" s="3" t="s">
        <v>6</v>
      </c>
      <c r="C8" s="12">
        <v>331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74753.04000000001</v>
      </c>
      <c r="D13" s="10">
        <f>C13/4</f>
        <v>18688.260000000002</v>
      </c>
      <c r="E13" s="10">
        <f>C13/4</f>
        <v>18688.260000000002</v>
      </c>
      <c r="F13" s="10">
        <f>C13/4</f>
        <v>18688.260000000002</v>
      </c>
      <c r="G13" s="10">
        <f>C13/4</f>
        <v>18688.260000000002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74753.04000000001</v>
      </c>
      <c r="D19" s="42">
        <f>C19/4</f>
        <v>18688.260000000002</v>
      </c>
      <c r="E19" s="42">
        <f>C19/4</f>
        <v>18688.260000000002</v>
      </c>
      <c r="F19" s="42">
        <f>C19/4</f>
        <v>18688.260000000002</v>
      </c>
      <c r="G19" s="42">
        <f>C19/4</f>
        <v>18688.260000000002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34834.44</v>
      </c>
      <c r="D22" s="29">
        <f>C22/4</f>
        <v>8708.61</v>
      </c>
      <c r="E22" s="29">
        <f>C22/4</f>
        <v>8708.61</v>
      </c>
      <c r="F22" s="29">
        <f>C22/4</f>
        <v>8708.61</v>
      </c>
      <c r="G22" s="30">
        <f>C22/4</f>
        <v>8708.61</v>
      </c>
    </row>
    <row r="23" spans="1:7" ht="15">
      <c r="A23" s="50" t="s">
        <v>37</v>
      </c>
      <c r="B23" s="52" t="s">
        <v>26</v>
      </c>
      <c r="C23" s="50">
        <f>C8*1.77*12</f>
        <v>7030.4400000000005</v>
      </c>
      <c r="D23" s="50">
        <f>C23/4</f>
        <v>1757.6100000000001</v>
      </c>
      <c r="E23" s="66">
        <f aca="true" t="shared" si="0" ref="E23:E29">C23/4</f>
        <v>1757.6100000000001</v>
      </c>
      <c r="F23" s="66">
        <f aca="true" t="shared" si="1" ref="F23:F29">C23/4</f>
        <v>1757.6100000000001</v>
      </c>
      <c r="G23" s="68">
        <f>C23/4</f>
        <v>1757.6100000000001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45" customHeight="1" thickBot="1">
      <c r="A25" s="31">
        <v>1.4</v>
      </c>
      <c r="B25" s="32" t="s">
        <v>27</v>
      </c>
      <c r="C25" s="33">
        <f>C8*1.85*12</f>
        <v>7348.200000000001</v>
      </c>
      <c r="D25" s="33">
        <f>C25/4</f>
        <v>1837.0500000000002</v>
      </c>
      <c r="E25" s="29">
        <f t="shared" si="0"/>
        <v>1837.0500000000002</v>
      </c>
      <c r="F25" s="29">
        <f t="shared" si="1"/>
        <v>1837.0500000000002</v>
      </c>
      <c r="G25" s="30">
        <f>C25/4</f>
        <v>1837.0500000000002</v>
      </c>
    </row>
    <row r="26" spans="1:7" ht="39" customHeight="1" thickBot="1">
      <c r="A26" s="34">
        <v>1.5</v>
      </c>
      <c r="B26" s="35" t="s">
        <v>28</v>
      </c>
      <c r="C26" s="36">
        <f>C8*2.03*12</f>
        <v>8063.16</v>
      </c>
      <c r="D26" s="36">
        <f>C26/4</f>
        <v>2015.79</v>
      </c>
      <c r="E26" s="29">
        <f t="shared" si="0"/>
        <v>2015.79</v>
      </c>
      <c r="F26" s="29">
        <f t="shared" si="1"/>
        <v>2015.79</v>
      </c>
      <c r="G26" s="30">
        <f>C26/4</f>
        <v>2015.79</v>
      </c>
    </row>
    <row r="27" spans="1:7" ht="78" customHeight="1" thickBot="1">
      <c r="A27" s="37">
        <v>1.6</v>
      </c>
      <c r="B27" s="38" t="s">
        <v>29</v>
      </c>
      <c r="C27" s="39">
        <f>C29</f>
        <v>17476.800000000003</v>
      </c>
      <c r="D27" s="46">
        <f>C27/4</f>
        <v>4369.200000000001</v>
      </c>
      <c r="E27" s="29">
        <f t="shared" si="0"/>
        <v>4369.200000000001</v>
      </c>
      <c r="F27" s="29">
        <f t="shared" si="1"/>
        <v>4369.200000000001</v>
      </c>
      <c r="G27" s="30">
        <f>C27/4</f>
        <v>4369.200000000001</v>
      </c>
    </row>
    <row r="28" spans="1:7" ht="15.75" thickBot="1">
      <c r="A28" s="22"/>
      <c r="B28" s="24" t="s">
        <v>22</v>
      </c>
      <c r="C28" s="24"/>
      <c r="D28" s="24"/>
      <c r="E28" s="29"/>
      <c r="F28" s="29"/>
      <c r="G28" s="30"/>
    </row>
    <row r="29" spans="1:7" ht="15.75" thickBot="1">
      <c r="A29" s="22"/>
      <c r="B29" s="24" t="s">
        <v>33</v>
      </c>
      <c r="C29" s="39">
        <f>C8*4.4*12</f>
        <v>17476.800000000003</v>
      </c>
      <c r="D29" s="30">
        <f>C29/4</f>
        <v>4369.200000000001</v>
      </c>
      <c r="E29" s="29">
        <f t="shared" si="0"/>
        <v>4369.200000000001</v>
      </c>
      <c r="F29" s="29">
        <f t="shared" si="1"/>
        <v>4369.200000000001</v>
      </c>
      <c r="G29" s="30">
        <f>C29/4</f>
        <v>4369.200000000001</v>
      </c>
    </row>
    <row r="30" spans="1:7" ht="25.5" customHeight="1">
      <c r="A30" s="13"/>
      <c r="B30" s="49" t="s">
        <v>34</v>
      </c>
      <c r="C30" s="49"/>
      <c r="D30" s="49"/>
      <c r="E30" s="49"/>
      <c r="F30" s="49"/>
      <c r="G30" s="49"/>
    </row>
  </sheetData>
  <sheetProtection/>
  <mergeCells count="17">
    <mergeCell ref="G23:G24"/>
    <mergeCell ref="B30:G30"/>
    <mergeCell ref="A23:A24"/>
    <mergeCell ref="B23:B24"/>
    <mergeCell ref="C23:C24"/>
    <mergeCell ref="D23:D24"/>
    <mergeCell ref="E23:E24"/>
    <mergeCell ref="F23:F24"/>
    <mergeCell ref="E7:F7"/>
    <mergeCell ref="D10:G10"/>
    <mergeCell ref="A16:G16"/>
    <mergeCell ref="C1:D1"/>
    <mergeCell ref="B2:G2"/>
    <mergeCell ref="B3:G3"/>
    <mergeCell ref="C4:D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8.00390625" style="0" customWidth="1"/>
    <col min="2" max="2" width="33.57421875" style="0" customWidth="1"/>
    <col min="3" max="3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89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18.82</v>
      </c>
    </row>
    <row r="8" spans="1:7" ht="15">
      <c r="A8" s="13"/>
      <c r="B8" s="3" t="s">
        <v>6</v>
      </c>
      <c r="C8" s="12">
        <v>699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157862.16</v>
      </c>
      <c r="D13" s="10">
        <f>C13/4</f>
        <v>39465.54</v>
      </c>
      <c r="E13" s="10">
        <f>C13/4</f>
        <v>39465.54</v>
      </c>
      <c r="F13" s="10">
        <f>C13/4</f>
        <v>39465.54</v>
      </c>
      <c r="G13" s="10">
        <f>C13/4</f>
        <v>39465.54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157862.16</v>
      </c>
      <c r="D19" s="42">
        <f>C19/4</f>
        <v>39465.54</v>
      </c>
      <c r="E19" s="42">
        <f>C19/4</f>
        <v>39465.54</v>
      </c>
      <c r="F19" s="42">
        <f>C19/4</f>
        <v>39465.54</v>
      </c>
      <c r="G19" s="42">
        <f>C19/4</f>
        <v>39465.54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73562.76</v>
      </c>
      <c r="D22" s="29">
        <f>C22/4</f>
        <v>18390.69</v>
      </c>
      <c r="E22" s="29">
        <f>C22/4</f>
        <v>18390.69</v>
      </c>
      <c r="F22" s="29">
        <f>C22/4</f>
        <v>18390.69</v>
      </c>
      <c r="G22" s="30">
        <f>C22/4</f>
        <v>18390.69</v>
      </c>
    </row>
    <row r="23" spans="1:7" ht="15">
      <c r="A23" s="58" t="s">
        <v>36</v>
      </c>
      <c r="B23" s="60" t="s">
        <v>25</v>
      </c>
      <c r="C23" s="62">
        <f>C8*8.3*12</f>
        <v>69620.40000000001</v>
      </c>
      <c r="D23" s="62">
        <f>C23/4</f>
        <v>17405.100000000002</v>
      </c>
      <c r="E23" s="66">
        <f>C23/4</f>
        <v>17405.100000000002</v>
      </c>
      <c r="F23" s="66">
        <f aca="true" t="shared" si="0" ref="F23:F31">C23/4</f>
        <v>17405.100000000002</v>
      </c>
      <c r="G23" s="68">
        <f>C23/4</f>
        <v>17405.100000000002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14846.76</v>
      </c>
      <c r="D25" s="50">
        <f>C25/4</f>
        <v>3711.69</v>
      </c>
      <c r="E25" s="66">
        <f aca="true" t="shared" si="1" ref="E25:E31">C25/4</f>
        <v>3711.69</v>
      </c>
      <c r="F25" s="66">
        <f t="shared" si="0"/>
        <v>3711.69</v>
      </c>
      <c r="G25" s="68">
        <f>C25/4</f>
        <v>3711.69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9.75" customHeight="1" thickBot="1">
      <c r="A27" s="31">
        <v>1.4</v>
      </c>
      <c r="B27" s="32" t="s">
        <v>27</v>
      </c>
      <c r="C27" s="33">
        <f>C8*1.85*12</f>
        <v>15517.800000000001</v>
      </c>
      <c r="D27" s="33">
        <f>C27/4</f>
        <v>3879.4500000000003</v>
      </c>
      <c r="E27" s="29">
        <f t="shared" si="1"/>
        <v>3879.4500000000003</v>
      </c>
      <c r="F27" s="29">
        <f t="shared" si="0"/>
        <v>3879.4500000000003</v>
      </c>
      <c r="G27" s="30">
        <f>C27/4</f>
        <v>3879.4500000000003</v>
      </c>
    </row>
    <row r="28" spans="1:7" ht="48" customHeight="1" thickBot="1">
      <c r="A28" s="34">
        <v>1.5</v>
      </c>
      <c r="B28" s="35" t="s">
        <v>28</v>
      </c>
      <c r="C28" s="36">
        <f>C8*2.03*12</f>
        <v>17027.64</v>
      </c>
      <c r="D28" s="36">
        <f>C28/4</f>
        <v>4256.91</v>
      </c>
      <c r="E28" s="29">
        <f t="shared" si="1"/>
        <v>4256.91</v>
      </c>
      <c r="F28" s="29">
        <f t="shared" si="0"/>
        <v>4256.91</v>
      </c>
      <c r="G28" s="30">
        <f>C28/4</f>
        <v>4256.91</v>
      </c>
    </row>
    <row r="29" spans="1:7" ht="77.25" customHeight="1" thickBot="1">
      <c r="A29" s="37">
        <v>1.6</v>
      </c>
      <c r="B29" s="38" t="s">
        <v>29</v>
      </c>
      <c r="C29" s="39">
        <f>C31</f>
        <v>36907.200000000004</v>
      </c>
      <c r="D29" s="46">
        <f>C29/4</f>
        <v>9226.800000000001</v>
      </c>
      <c r="E29" s="29">
        <f t="shared" si="1"/>
        <v>9226.800000000001</v>
      </c>
      <c r="F29" s="29">
        <f t="shared" si="0"/>
        <v>9226.800000000001</v>
      </c>
      <c r="G29" s="30">
        <f>C29/4</f>
        <v>9226.800000000001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36907.200000000004</v>
      </c>
      <c r="D31" s="30">
        <f>C31/4</f>
        <v>9226.800000000001</v>
      </c>
      <c r="E31" s="29">
        <f t="shared" si="1"/>
        <v>9226.800000000001</v>
      </c>
      <c r="F31" s="29">
        <f t="shared" si="0"/>
        <v>9226.800000000001</v>
      </c>
      <c r="G31" s="30">
        <f>C31/4</f>
        <v>9226.800000000001</v>
      </c>
    </row>
    <row r="32" spans="1:7" ht="30.75" customHeight="1">
      <c r="A32" s="13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K25" sqref="J25:K25"/>
    </sheetView>
  </sheetViews>
  <sheetFormatPr defaultColWidth="9.140625" defaultRowHeight="15"/>
  <cols>
    <col min="1" max="1" width="8.00390625" style="0" customWidth="1"/>
    <col min="2" max="2" width="34.57421875" style="0" customWidth="1"/>
    <col min="3" max="3" width="11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16.79</v>
      </c>
    </row>
    <row r="8" spans="1:7" ht="15">
      <c r="A8" s="13"/>
      <c r="B8" s="3" t="s">
        <v>6</v>
      </c>
      <c r="C8" s="12">
        <v>339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68301.72</v>
      </c>
      <c r="D13" s="10">
        <f>C13/4</f>
        <v>17075.43</v>
      </c>
      <c r="E13" s="10">
        <f>C13/4</f>
        <v>17075.43</v>
      </c>
      <c r="F13" s="10">
        <f>C13/4</f>
        <v>17075.43</v>
      </c>
      <c r="G13" s="10">
        <f>C13/4</f>
        <v>17075.43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68301.72</v>
      </c>
      <c r="D19" s="42">
        <f>C19/4</f>
        <v>17075.43</v>
      </c>
      <c r="E19" s="42">
        <f>C19/4</f>
        <v>17075.43</v>
      </c>
      <c r="F19" s="42">
        <f>C19/4</f>
        <v>17075.43</v>
      </c>
      <c r="G19" s="42">
        <f>C19/4</f>
        <v>17075.43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35676.36</v>
      </c>
      <c r="D22" s="29">
        <f>C22/4</f>
        <v>8919.09</v>
      </c>
      <c r="E22" s="29">
        <f>C22/4</f>
        <v>8919.09</v>
      </c>
      <c r="F22" s="29">
        <f>C22/4</f>
        <v>8919.09</v>
      </c>
      <c r="G22" s="30">
        <f>C22/4</f>
        <v>8919.09</v>
      </c>
    </row>
    <row r="23" spans="1:7" ht="15">
      <c r="A23" s="50" t="s">
        <v>37</v>
      </c>
      <c r="B23" s="52" t="s">
        <v>26</v>
      </c>
      <c r="C23" s="50">
        <f>C8*1.77*12</f>
        <v>7200.36</v>
      </c>
      <c r="D23" s="50">
        <f>C23/4</f>
        <v>1800.09</v>
      </c>
      <c r="E23" s="66">
        <f aca="true" t="shared" si="0" ref="E23:E28">C23/4</f>
        <v>1800.09</v>
      </c>
      <c r="F23" s="66">
        <f aca="true" t="shared" si="1" ref="F23:F28">C23/4</f>
        <v>1800.09</v>
      </c>
      <c r="G23" s="68">
        <f>C23/4</f>
        <v>1800.09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26.25" thickBot="1">
      <c r="A25" s="31">
        <v>1.4</v>
      </c>
      <c r="B25" s="32" t="s">
        <v>27</v>
      </c>
      <c r="C25" s="33">
        <f>C8*1.85*12</f>
        <v>7525.799999999999</v>
      </c>
      <c r="D25" s="33">
        <f>C25/4</f>
        <v>1881.4499999999998</v>
      </c>
      <c r="E25" s="29">
        <f t="shared" si="0"/>
        <v>1881.4499999999998</v>
      </c>
      <c r="F25" s="29">
        <f t="shared" si="1"/>
        <v>1881.4499999999998</v>
      </c>
      <c r="G25" s="30">
        <f>C25/4</f>
        <v>1881.4499999999998</v>
      </c>
    </row>
    <row r="26" spans="1:7" ht="57.75" thickBot="1">
      <c r="A26" s="37">
        <v>1.6</v>
      </c>
      <c r="B26" s="38" t="s">
        <v>29</v>
      </c>
      <c r="C26" s="39">
        <f>C28</f>
        <v>17899.2</v>
      </c>
      <c r="D26" s="46">
        <f>C26/4</f>
        <v>4474.8</v>
      </c>
      <c r="E26" s="29">
        <f t="shared" si="0"/>
        <v>4474.8</v>
      </c>
      <c r="F26" s="29">
        <f t="shared" si="1"/>
        <v>4474.8</v>
      </c>
      <c r="G26" s="30">
        <f>C26/4</f>
        <v>4474.8</v>
      </c>
    </row>
    <row r="27" spans="1:7" ht="15.75" thickBot="1">
      <c r="A27" s="22"/>
      <c r="B27" s="24" t="s">
        <v>22</v>
      </c>
      <c r="C27" s="24"/>
      <c r="D27" s="24"/>
      <c r="E27" s="29"/>
      <c r="F27" s="29"/>
      <c r="G27" s="30"/>
    </row>
    <row r="28" spans="1:7" ht="15.75" thickBot="1">
      <c r="A28" s="22"/>
      <c r="B28" s="24" t="s">
        <v>33</v>
      </c>
      <c r="C28" s="39">
        <f>C8*4.4*12</f>
        <v>17899.2</v>
      </c>
      <c r="D28" s="30">
        <f>C28/4</f>
        <v>4474.8</v>
      </c>
      <c r="E28" s="29">
        <f t="shared" si="0"/>
        <v>4474.8</v>
      </c>
      <c r="F28" s="29">
        <f t="shared" si="1"/>
        <v>4474.8</v>
      </c>
      <c r="G28" s="30">
        <f>C28/4</f>
        <v>4474.8</v>
      </c>
    </row>
    <row r="29" spans="1:7" ht="24" customHeight="1">
      <c r="A29" s="13"/>
      <c r="B29" s="49" t="s">
        <v>34</v>
      </c>
      <c r="C29" s="49"/>
      <c r="D29" s="49"/>
      <c r="E29" s="49"/>
      <c r="F29" s="49"/>
      <c r="G29" s="49"/>
    </row>
  </sheetData>
  <sheetProtection/>
  <mergeCells count="17">
    <mergeCell ref="G23:G24"/>
    <mergeCell ref="B29:G29"/>
    <mergeCell ref="A23:A24"/>
    <mergeCell ref="B23:B24"/>
    <mergeCell ref="C23:C24"/>
    <mergeCell ref="D23:D24"/>
    <mergeCell ref="E23:E24"/>
    <mergeCell ref="F23:F24"/>
    <mergeCell ref="E7:F7"/>
    <mergeCell ref="D10:G10"/>
    <mergeCell ref="A16:G16"/>
    <mergeCell ref="C1:D1"/>
    <mergeCell ref="B2:G2"/>
    <mergeCell ref="B3:G3"/>
    <mergeCell ref="C4:D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8.00390625" style="0" customWidth="1"/>
    <col min="2" max="2" width="38.28125" style="0" customWidth="1"/>
    <col min="3" max="3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718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233665.91999999998</v>
      </c>
      <c r="D13" s="10">
        <f>C13/4</f>
        <v>58416.479999999996</v>
      </c>
      <c r="E13" s="10">
        <f>C13/4</f>
        <v>58416.479999999996</v>
      </c>
      <c r="F13" s="10">
        <f>C13/4</f>
        <v>58416.479999999996</v>
      </c>
      <c r="G13" s="10">
        <f>C13/4</f>
        <v>58416.479999999996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233665.91999999998</v>
      </c>
      <c r="D19" s="42">
        <f>C19/4</f>
        <v>58416.479999999996</v>
      </c>
      <c r="E19" s="42">
        <f>C19/4</f>
        <v>58416.479999999996</v>
      </c>
      <c r="F19" s="42">
        <f>C19/4</f>
        <v>58416.479999999996</v>
      </c>
      <c r="G19" s="42">
        <f>C19/4</f>
        <v>58416.479999999996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75562.31999999999</v>
      </c>
      <c r="D22" s="29">
        <f>C22/4</f>
        <v>18890.579999999998</v>
      </c>
      <c r="E22" s="29">
        <f>C22/4</f>
        <v>18890.579999999998</v>
      </c>
      <c r="F22" s="29">
        <f>C22/4</f>
        <v>18890.579999999998</v>
      </c>
      <c r="G22" s="30">
        <f>C22/4</f>
        <v>18890.579999999998</v>
      </c>
    </row>
    <row r="23" spans="1:7" ht="15">
      <c r="A23" s="58" t="s">
        <v>36</v>
      </c>
      <c r="B23" s="60" t="s">
        <v>25</v>
      </c>
      <c r="C23" s="62">
        <f>C8*8.3*12</f>
        <v>71512.8</v>
      </c>
      <c r="D23" s="62">
        <f>C23/4</f>
        <v>17878.2</v>
      </c>
      <c r="E23" s="66">
        <f>C23/4</f>
        <v>17878.2</v>
      </c>
      <c r="F23" s="66">
        <f aca="true" t="shared" si="0" ref="F23:F31">C23/4</f>
        <v>17878.2</v>
      </c>
      <c r="G23" s="68">
        <f>C23/4</f>
        <v>17878.2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15250.32</v>
      </c>
      <c r="D25" s="50">
        <f>C25/4</f>
        <v>3812.58</v>
      </c>
      <c r="E25" s="66">
        <f aca="true" t="shared" si="1" ref="E25:E31">C25/4</f>
        <v>3812.58</v>
      </c>
      <c r="F25" s="66">
        <f t="shared" si="0"/>
        <v>3812.58</v>
      </c>
      <c r="G25" s="68">
        <f>C25/4</f>
        <v>3812.58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0.5" customHeight="1" thickBot="1">
      <c r="A27" s="31">
        <v>1.4</v>
      </c>
      <c r="B27" s="32" t="s">
        <v>27</v>
      </c>
      <c r="C27" s="33">
        <f>C8*1.85*12</f>
        <v>15939.599999999999</v>
      </c>
      <c r="D27" s="33">
        <f>C27/4</f>
        <v>3984.8999999999996</v>
      </c>
      <c r="E27" s="29">
        <f t="shared" si="1"/>
        <v>3984.8999999999996</v>
      </c>
      <c r="F27" s="29">
        <f t="shared" si="0"/>
        <v>3984.8999999999996</v>
      </c>
      <c r="G27" s="30">
        <f>C27/4</f>
        <v>3984.8999999999996</v>
      </c>
    </row>
    <row r="28" spans="1:7" ht="42" customHeight="1" thickBot="1">
      <c r="A28" s="34">
        <v>1.5</v>
      </c>
      <c r="B28" s="35" t="s">
        <v>28</v>
      </c>
      <c r="C28" s="36">
        <f>C8*2.03*12</f>
        <v>17490.48</v>
      </c>
      <c r="D28" s="36">
        <f>C28/4</f>
        <v>4372.62</v>
      </c>
      <c r="E28" s="29">
        <f t="shared" si="1"/>
        <v>4372.62</v>
      </c>
      <c r="F28" s="29">
        <f t="shared" si="0"/>
        <v>4372.62</v>
      </c>
      <c r="G28" s="30">
        <f>C28/4</f>
        <v>4372.62</v>
      </c>
    </row>
    <row r="29" spans="1:7" ht="83.25" customHeight="1" thickBot="1">
      <c r="A29" s="37">
        <v>1.6</v>
      </c>
      <c r="B29" s="38" t="s">
        <v>29</v>
      </c>
      <c r="C29" s="39">
        <f>C31</f>
        <v>37910.4</v>
      </c>
      <c r="D29" s="46">
        <f>C29/4</f>
        <v>9477.6</v>
      </c>
      <c r="E29" s="29">
        <f t="shared" si="1"/>
        <v>9477.6</v>
      </c>
      <c r="F29" s="29">
        <f t="shared" si="0"/>
        <v>9477.6</v>
      </c>
      <c r="G29" s="30">
        <f>C29/4</f>
        <v>9477.6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37910.4</v>
      </c>
      <c r="D31" s="30">
        <f>C31/4</f>
        <v>9477.6</v>
      </c>
      <c r="E31" s="29">
        <f t="shared" si="1"/>
        <v>9477.6</v>
      </c>
      <c r="F31" s="29">
        <f t="shared" si="0"/>
        <v>9477.6</v>
      </c>
      <c r="G31" s="30">
        <f>C31/4</f>
        <v>9477.6</v>
      </c>
    </row>
    <row r="32" spans="1:7" ht="26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7.57421875" style="0" customWidth="1"/>
    <col min="2" max="2" width="38.00390625" style="0" customWidth="1"/>
    <col min="3" max="3" width="11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22.72</v>
      </c>
    </row>
    <row r="8" spans="1:7" ht="15">
      <c r="A8" s="13"/>
      <c r="B8" s="3" t="s">
        <v>6</v>
      </c>
      <c r="C8" s="12">
        <v>63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17176.32</v>
      </c>
      <c r="D13" s="10">
        <f>C13/4</f>
        <v>4294.08</v>
      </c>
      <c r="E13" s="10">
        <f>C13/4</f>
        <v>4294.08</v>
      </c>
      <c r="F13" s="10">
        <f>C13/4</f>
        <v>4294.08</v>
      </c>
      <c r="G13" s="10">
        <f>C13/4</f>
        <v>4294.08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7">
        <f>C8*G7*12</f>
        <v>17176.32</v>
      </c>
      <c r="D19" s="42">
        <f>C19/4</f>
        <v>4294.08</v>
      </c>
      <c r="E19" s="42">
        <f>C19/4</f>
        <v>4294.08</v>
      </c>
      <c r="F19" s="42">
        <f>C19/4</f>
        <v>4294.08</v>
      </c>
      <c r="G19" s="42">
        <f>C19/4</f>
        <v>4294.08</v>
      </c>
    </row>
    <row r="20" spans="1:7" ht="15.75" thickBot="1">
      <c r="A20" s="22"/>
      <c r="B20" s="25" t="s">
        <v>22</v>
      </c>
      <c r="C20" s="30"/>
      <c r="D20" s="26"/>
      <c r="E20" s="26"/>
      <c r="F20" s="26"/>
      <c r="G20" s="26"/>
    </row>
    <row r="21" spans="1:7" ht="15">
      <c r="A21" s="27"/>
      <c r="B21" s="28" t="s">
        <v>23</v>
      </c>
      <c r="C21" s="48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30">
        <f>C8*8.77*12</f>
        <v>6630.12</v>
      </c>
      <c r="D22" s="29">
        <f>C22/4</f>
        <v>1657.53</v>
      </c>
      <c r="E22" s="29">
        <f>C22/4</f>
        <v>1657.53</v>
      </c>
      <c r="F22" s="29">
        <f>C22/4</f>
        <v>1657.53</v>
      </c>
      <c r="G22" s="30">
        <f>C22/4</f>
        <v>1657.53</v>
      </c>
    </row>
    <row r="23" spans="1:7" ht="15">
      <c r="A23" s="58" t="s">
        <v>36</v>
      </c>
      <c r="B23" s="60" t="s">
        <v>25</v>
      </c>
      <c r="C23" s="70">
        <f>C8*8.3*12</f>
        <v>6274.800000000001</v>
      </c>
      <c r="D23" s="62">
        <f>C23/4</f>
        <v>1568.7000000000003</v>
      </c>
      <c r="E23" s="66">
        <f>C23/4</f>
        <v>1568.7000000000003</v>
      </c>
      <c r="F23" s="66">
        <f aca="true" t="shared" si="0" ref="F23:F28">C23/4</f>
        <v>1568.7000000000003</v>
      </c>
      <c r="G23" s="68">
        <f>C23/4</f>
        <v>1568.7000000000003</v>
      </c>
    </row>
    <row r="24" spans="1:7" ht="15.75" thickBot="1">
      <c r="A24" s="59"/>
      <c r="B24" s="61"/>
      <c r="C24" s="71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1338.1200000000001</v>
      </c>
      <c r="D25" s="50">
        <f>C25/4</f>
        <v>334.53000000000003</v>
      </c>
      <c r="E25" s="66">
        <f>C25/4</f>
        <v>334.53000000000003</v>
      </c>
      <c r="F25" s="66">
        <f t="shared" si="0"/>
        <v>334.53000000000003</v>
      </c>
      <c r="G25" s="68">
        <f>C25/4</f>
        <v>334.53000000000003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9.75" customHeight="1" thickBot="1">
      <c r="A27" s="31">
        <v>1.4</v>
      </c>
      <c r="B27" s="32" t="s">
        <v>27</v>
      </c>
      <c r="C27" s="33">
        <f>C8*1.85*12</f>
        <v>1398.6000000000001</v>
      </c>
      <c r="D27" s="33">
        <f>C27/4</f>
        <v>349.65000000000003</v>
      </c>
      <c r="E27" s="29">
        <f>C27/4</f>
        <v>349.65000000000003</v>
      </c>
      <c r="F27" s="29">
        <f t="shared" si="0"/>
        <v>349.65000000000003</v>
      </c>
      <c r="G27" s="30">
        <f>C27/4</f>
        <v>349.65000000000003</v>
      </c>
    </row>
    <row r="28" spans="1:7" ht="40.5" customHeight="1" thickBot="1">
      <c r="A28" s="34">
        <v>1.5</v>
      </c>
      <c r="B28" s="35" t="s">
        <v>28</v>
      </c>
      <c r="C28" s="36">
        <f>C8*2.03*12</f>
        <v>1534.6799999999998</v>
      </c>
      <c r="D28" s="36">
        <f>C28/4</f>
        <v>383.66999999999996</v>
      </c>
      <c r="E28" s="29">
        <f>C28/4</f>
        <v>383.66999999999996</v>
      </c>
      <c r="F28" s="29">
        <f t="shared" si="0"/>
        <v>383.66999999999996</v>
      </c>
      <c r="G28" s="30">
        <f>C28/4</f>
        <v>383.66999999999996</v>
      </c>
    </row>
    <row r="29" spans="1:7" ht="23.25" customHeight="1">
      <c r="A29" s="13"/>
      <c r="B29" s="49" t="s">
        <v>34</v>
      </c>
      <c r="C29" s="49"/>
      <c r="D29" s="49"/>
      <c r="E29" s="49"/>
      <c r="F29" s="49"/>
      <c r="G29" s="49"/>
    </row>
    <row r="30" spans="1:7" ht="15">
      <c r="A30" s="13"/>
      <c r="B30" s="13"/>
      <c r="C30" s="13"/>
      <c r="D30" s="13"/>
      <c r="E30" s="13"/>
      <c r="F30" s="13"/>
      <c r="G30" s="13"/>
    </row>
  </sheetData>
  <sheetProtection/>
  <mergeCells count="24">
    <mergeCell ref="G25:G26"/>
    <mergeCell ref="B29:G29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57421875" style="0" customWidth="1"/>
    <col min="2" max="2" width="37.140625" style="0" customWidth="1"/>
    <col min="3" max="3" width="12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530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172483.2</v>
      </c>
      <c r="D13" s="10">
        <f>C13/4</f>
        <v>43120.8</v>
      </c>
      <c r="E13" s="10">
        <f>C13/4</f>
        <v>43120.8</v>
      </c>
      <c r="F13" s="10">
        <f>C13/4</f>
        <v>43120.8</v>
      </c>
      <c r="G13" s="10">
        <f>C13/4</f>
        <v>43120.8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172483.2</v>
      </c>
      <c r="D19" s="42">
        <f>C19/4</f>
        <v>43120.8</v>
      </c>
      <c r="E19" s="42">
        <f>C19/4</f>
        <v>43120.8</v>
      </c>
      <c r="F19" s="42">
        <f>C19/4</f>
        <v>43120.8</v>
      </c>
      <c r="G19" s="42">
        <f>C19/4</f>
        <v>43120.8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55777.2</v>
      </c>
      <c r="D22" s="29">
        <f>C22/4</f>
        <v>13944.3</v>
      </c>
      <c r="E22" s="29">
        <f>C22/4</f>
        <v>13944.3</v>
      </c>
      <c r="F22" s="29">
        <f>C22/4</f>
        <v>13944.3</v>
      </c>
      <c r="G22" s="30">
        <f>C22/4</f>
        <v>13944.3</v>
      </c>
    </row>
    <row r="23" spans="1:7" ht="15">
      <c r="A23" s="58" t="s">
        <v>36</v>
      </c>
      <c r="B23" s="60" t="s">
        <v>25</v>
      </c>
      <c r="C23" s="62">
        <f>C8*8.3*12</f>
        <v>52788</v>
      </c>
      <c r="D23" s="62">
        <f>C23/4</f>
        <v>13197</v>
      </c>
      <c r="E23" s="66">
        <f>C23/4</f>
        <v>13197</v>
      </c>
      <c r="F23" s="66">
        <f aca="true" t="shared" si="0" ref="F23:F31">C23/4</f>
        <v>13197</v>
      </c>
      <c r="G23" s="68">
        <f>C23/4</f>
        <v>13197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11257.2</v>
      </c>
      <c r="D25" s="50">
        <f>C25/4</f>
        <v>2814.3</v>
      </c>
      <c r="E25" s="66">
        <f aca="true" t="shared" si="1" ref="E25:E31">C25/4</f>
        <v>2814.3</v>
      </c>
      <c r="F25" s="66">
        <f t="shared" si="0"/>
        <v>2814.3</v>
      </c>
      <c r="G25" s="68">
        <f>C25/4</f>
        <v>2814.3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11766</v>
      </c>
      <c r="D27" s="33">
        <f>C27/4</f>
        <v>2941.5</v>
      </c>
      <c r="E27" s="29">
        <f t="shared" si="1"/>
        <v>2941.5</v>
      </c>
      <c r="F27" s="29">
        <f t="shared" si="0"/>
        <v>2941.5</v>
      </c>
      <c r="G27" s="30">
        <f>C27/4</f>
        <v>2941.5</v>
      </c>
    </row>
    <row r="28" spans="1:7" ht="41.25" customHeight="1" thickBot="1">
      <c r="A28" s="34">
        <v>1.5</v>
      </c>
      <c r="B28" s="35" t="s">
        <v>28</v>
      </c>
      <c r="C28" s="36">
        <f>C8*2.03*12</f>
        <v>12910.8</v>
      </c>
      <c r="D28" s="36">
        <f>C28/4</f>
        <v>3227.7</v>
      </c>
      <c r="E28" s="29">
        <f t="shared" si="1"/>
        <v>3227.7</v>
      </c>
      <c r="F28" s="29">
        <f t="shared" si="0"/>
        <v>3227.7</v>
      </c>
      <c r="G28" s="30">
        <f>C28/4</f>
        <v>3227.7</v>
      </c>
    </row>
    <row r="29" spans="1:7" ht="81" customHeight="1" thickBot="1">
      <c r="A29" s="37">
        <v>1.6</v>
      </c>
      <c r="B29" s="38" t="s">
        <v>29</v>
      </c>
      <c r="C29" s="39">
        <f>C31</f>
        <v>27984</v>
      </c>
      <c r="D29" s="46">
        <f>C29/4</f>
        <v>6996</v>
      </c>
      <c r="E29" s="29">
        <f t="shared" si="1"/>
        <v>6996</v>
      </c>
      <c r="F29" s="29">
        <f t="shared" si="0"/>
        <v>6996</v>
      </c>
      <c r="G29" s="30">
        <f>C29/4</f>
        <v>6996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27984</v>
      </c>
      <c r="D31" s="30">
        <f>C31/4</f>
        <v>6996</v>
      </c>
      <c r="E31" s="29">
        <f t="shared" si="1"/>
        <v>6996</v>
      </c>
      <c r="F31" s="29">
        <f t="shared" si="0"/>
        <v>6996</v>
      </c>
      <c r="G31" s="30">
        <f>C31/4</f>
        <v>6996</v>
      </c>
    </row>
    <row r="32" spans="1:7" ht="26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7.57421875" style="0" customWidth="1"/>
    <col min="2" max="2" width="33.7109375" style="0" customWidth="1"/>
    <col min="3" max="3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94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522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169879.68000000002</v>
      </c>
      <c r="D13" s="10">
        <f>C13/4</f>
        <v>42469.920000000006</v>
      </c>
      <c r="E13" s="10">
        <f>C13/4</f>
        <v>42469.920000000006</v>
      </c>
      <c r="F13" s="10">
        <f>C13/4</f>
        <v>42469.920000000006</v>
      </c>
      <c r="G13" s="10">
        <f>C13/4</f>
        <v>42469.920000000006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169879.68000000002</v>
      </c>
      <c r="D19" s="42">
        <f>C19/4</f>
        <v>42469.920000000006</v>
      </c>
      <c r="E19" s="42">
        <f>C19/4</f>
        <v>42469.920000000006</v>
      </c>
      <c r="F19" s="42">
        <f>C19/4</f>
        <v>42469.920000000006</v>
      </c>
      <c r="G19" s="42">
        <f>C19/4</f>
        <v>42469.920000000006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54935.28</v>
      </c>
      <c r="D22" s="29">
        <f>C22/4</f>
        <v>13733.82</v>
      </c>
      <c r="E22" s="29">
        <f>C22/4</f>
        <v>13733.82</v>
      </c>
      <c r="F22" s="29">
        <f>C22/4</f>
        <v>13733.82</v>
      </c>
      <c r="G22" s="30">
        <f>C22/4</f>
        <v>13733.82</v>
      </c>
    </row>
    <row r="23" spans="1:7" ht="15">
      <c r="A23" s="58" t="s">
        <v>36</v>
      </c>
      <c r="B23" s="60" t="s">
        <v>25</v>
      </c>
      <c r="C23" s="62">
        <f>C8*8.3*12</f>
        <v>51991.200000000004</v>
      </c>
      <c r="D23" s="62">
        <f>C23/4</f>
        <v>12997.800000000001</v>
      </c>
      <c r="E23" s="66">
        <f>C23/4</f>
        <v>12997.800000000001</v>
      </c>
      <c r="F23" s="66">
        <f aca="true" t="shared" si="0" ref="F23:F31">C23/4</f>
        <v>12997.800000000001</v>
      </c>
      <c r="G23" s="68">
        <f>C23/4</f>
        <v>12997.800000000001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11087.28</v>
      </c>
      <c r="D25" s="50">
        <f>C25/4</f>
        <v>2771.82</v>
      </c>
      <c r="E25" s="66">
        <f aca="true" t="shared" si="1" ref="E25:E31">C25/4</f>
        <v>2771.82</v>
      </c>
      <c r="F25" s="66">
        <f t="shared" si="0"/>
        <v>2771.82</v>
      </c>
      <c r="G25" s="68">
        <f>C25/4</f>
        <v>2771.82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11588.400000000001</v>
      </c>
      <c r="D27" s="33">
        <f>C27/4</f>
        <v>2897.1000000000004</v>
      </c>
      <c r="E27" s="29">
        <f t="shared" si="1"/>
        <v>2897.1000000000004</v>
      </c>
      <c r="F27" s="29">
        <f t="shared" si="0"/>
        <v>2897.1000000000004</v>
      </c>
      <c r="G27" s="30">
        <f>C27/4</f>
        <v>2897.1000000000004</v>
      </c>
    </row>
    <row r="28" spans="1:7" ht="42" customHeight="1" thickBot="1">
      <c r="A28" s="34">
        <v>1.5</v>
      </c>
      <c r="B28" s="35" t="s">
        <v>28</v>
      </c>
      <c r="C28" s="36">
        <f>C8*2.03*12</f>
        <v>12715.919999999998</v>
      </c>
      <c r="D28" s="36">
        <f>C28/4</f>
        <v>3178.9799999999996</v>
      </c>
      <c r="E28" s="29">
        <f t="shared" si="1"/>
        <v>3178.9799999999996</v>
      </c>
      <c r="F28" s="29">
        <f t="shared" si="0"/>
        <v>3178.9799999999996</v>
      </c>
      <c r="G28" s="30">
        <f>C28/4</f>
        <v>3178.9799999999996</v>
      </c>
    </row>
    <row r="29" spans="1:7" ht="78" customHeight="1" thickBot="1">
      <c r="A29" s="37">
        <v>1.6</v>
      </c>
      <c r="B29" s="38" t="s">
        <v>29</v>
      </c>
      <c r="C29" s="39">
        <f>C31</f>
        <v>27561.600000000002</v>
      </c>
      <c r="D29" s="46">
        <f>C29/4</f>
        <v>6890.400000000001</v>
      </c>
      <c r="E29" s="29">
        <f t="shared" si="1"/>
        <v>6890.400000000001</v>
      </c>
      <c r="F29" s="29">
        <f t="shared" si="0"/>
        <v>6890.400000000001</v>
      </c>
      <c r="G29" s="30">
        <f>C29/4</f>
        <v>6890.400000000001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27561.600000000002</v>
      </c>
      <c r="D31" s="30">
        <f>C31/4</f>
        <v>6890.400000000001</v>
      </c>
      <c r="E31" s="29">
        <f t="shared" si="1"/>
        <v>6890.400000000001</v>
      </c>
      <c r="F31" s="29">
        <f t="shared" si="0"/>
        <v>6890.400000000001</v>
      </c>
      <c r="G31" s="30">
        <f>C31/4</f>
        <v>6890.400000000001</v>
      </c>
    </row>
    <row r="32" spans="1:7" ht="23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6.140625" style="0" customWidth="1"/>
    <col min="2" max="2" width="34.7109375" style="0" customWidth="1"/>
    <col min="3" max="3" width="11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95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445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144820.8</v>
      </c>
      <c r="D13" s="10">
        <f>C13/4</f>
        <v>36205.2</v>
      </c>
      <c r="E13" s="10">
        <f>C13/4</f>
        <v>36205.2</v>
      </c>
      <c r="F13" s="10">
        <f>C13/4</f>
        <v>36205.2</v>
      </c>
      <c r="G13" s="10">
        <f>C13/4</f>
        <v>36205.2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144820.8</v>
      </c>
      <c r="D19" s="42">
        <f>C19/4</f>
        <v>36205.2</v>
      </c>
      <c r="E19" s="42">
        <f>C19/4</f>
        <v>36205.2</v>
      </c>
      <c r="F19" s="42">
        <f>C19/4</f>
        <v>36205.2</v>
      </c>
      <c r="G19" s="42">
        <f>C19/4</f>
        <v>36205.2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46831.799999999996</v>
      </c>
      <c r="D22" s="29">
        <f>C22/4</f>
        <v>11707.949999999999</v>
      </c>
      <c r="E22" s="29">
        <f>C22/4</f>
        <v>11707.949999999999</v>
      </c>
      <c r="F22" s="29">
        <f>C22/4</f>
        <v>11707.949999999999</v>
      </c>
      <c r="G22" s="30">
        <f>C22/4</f>
        <v>11707.949999999999</v>
      </c>
    </row>
    <row r="23" spans="1:7" ht="15">
      <c r="A23" s="58" t="s">
        <v>36</v>
      </c>
      <c r="B23" s="60" t="s">
        <v>25</v>
      </c>
      <c r="C23" s="62">
        <f>C8*8.3*12</f>
        <v>44322.00000000001</v>
      </c>
      <c r="D23" s="62">
        <f>C23/4</f>
        <v>11080.500000000002</v>
      </c>
      <c r="E23" s="66">
        <f>C23/4</f>
        <v>11080.500000000002</v>
      </c>
      <c r="F23" s="66">
        <f aca="true" t="shared" si="0" ref="F23:F31">C23/4</f>
        <v>11080.500000000002</v>
      </c>
      <c r="G23" s="68">
        <f>C23/4</f>
        <v>11080.500000000002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9451.8</v>
      </c>
      <c r="D25" s="50">
        <f>C25/4</f>
        <v>2362.95</v>
      </c>
      <c r="E25" s="66">
        <f aca="true" t="shared" si="1" ref="E25:E31">C25/4</f>
        <v>2362.95</v>
      </c>
      <c r="F25" s="66">
        <f t="shared" si="0"/>
        <v>2362.95</v>
      </c>
      <c r="G25" s="68">
        <f>C25/4</f>
        <v>2362.95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2.75" customHeight="1" thickBot="1">
      <c r="A27" s="31">
        <v>1.4</v>
      </c>
      <c r="B27" s="32" t="s">
        <v>27</v>
      </c>
      <c r="C27" s="33">
        <f>C8*1.85*12</f>
        <v>9879</v>
      </c>
      <c r="D27" s="33">
        <f>C27/4</f>
        <v>2469.75</v>
      </c>
      <c r="E27" s="29">
        <f t="shared" si="1"/>
        <v>2469.75</v>
      </c>
      <c r="F27" s="29">
        <f t="shared" si="0"/>
        <v>2469.75</v>
      </c>
      <c r="G27" s="30">
        <f>C27/4</f>
        <v>2469.75</v>
      </c>
    </row>
    <row r="28" spans="1:7" ht="42.75" customHeight="1" thickBot="1">
      <c r="A28" s="34">
        <v>1.5</v>
      </c>
      <c r="B28" s="35" t="s">
        <v>28</v>
      </c>
      <c r="C28" s="36">
        <f>C8*2.03*12</f>
        <v>10840.199999999999</v>
      </c>
      <c r="D28" s="36">
        <f>C28/4</f>
        <v>2710.0499999999997</v>
      </c>
      <c r="E28" s="29">
        <f t="shared" si="1"/>
        <v>2710.0499999999997</v>
      </c>
      <c r="F28" s="29">
        <f t="shared" si="0"/>
        <v>2710.0499999999997</v>
      </c>
      <c r="G28" s="30">
        <f>C28/4</f>
        <v>2710.0499999999997</v>
      </c>
    </row>
    <row r="29" spans="1:7" ht="72.75" customHeight="1" thickBot="1">
      <c r="A29" s="37">
        <v>1.6</v>
      </c>
      <c r="B29" s="38" t="s">
        <v>29</v>
      </c>
      <c r="C29" s="39">
        <f>C31</f>
        <v>23496.000000000004</v>
      </c>
      <c r="D29" s="46">
        <f>C29/4</f>
        <v>5874.000000000001</v>
      </c>
      <c r="E29" s="29">
        <f t="shared" si="1"/>
        <v>5874.000000000001</v>
      </c>
      <c r="F29" s="29">
        <f t="shared" si="0"/>
        <v>5874.000000000001</v>
      </c>
      <c r="G29" s="30">
        <f>C29/4</f>
        <v>5874.000000000001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23496.000000000004</v>
      </c>
      <c r="D31" s="30">
        <f>C31/4</f>
        <v>5874.000000000001</v>
      </c>
      <c r="E31" s="29">
        <f t="shared" si="1"/>
        <v>5874.000000000001</v>
      </c>
      <c r="F31" s="29">
        <f t="shared" si="0"/>
        <v>5874.000000000001</v>
      </c>
      <c r="G31" s="30">
        <f>C31/4</f>
        <v>5874.000000000001</v>
      </c>
    </row>
    <row r="32" spans="1:7" ht="24.7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1">
      <selection activeCell="C28" sqref="C28"/>
    </sheetView>
  </sheetViews>
  <sheetFormatPr defaultColWidth="9.140625" defaultRowHeight="15"/>
  <cols>
    <col min="1" max="1" width="7.00390625" style="0" customWidth="1"/>
    <col min="2" max="2" width="35.140625" style="0" customWidth="1"/>
    <col min="3" max="3" width="12.140625" style="0" customWidth="1"/>
    <col min="4" max="4" width="10.8515625" style="0" customWidth="1"/>
    <col min="5" max="5" width="11.421875" style="0" customWidth="1"/>
    <col min="6" max="6" width="10.140625" style="0" customWidth="1"/>
    <col min="7" max="7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3179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v>1256976.6</v>
      </c>
      <c r="D13" s="10">
        <f>C13/4</f>
        <v>314244.15</v>
      </c>
      <c r="E13" s="10">
        <f>C13/4</f>
        <v>314244.15</v>
      </c>
      <c r="F13" s="10">
        <f>C13/4</f>
        <v>314244.15</v>
      </c>
      <c r="G13" s="10">
        <f>C13/4</f>
        <v>314244.15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v>1256976.6</v>
      </c>
      <c r="D19" s="42">
        <f>C19/4</f>
        <v>314244.15</v>
      </c>
      <c r="E19" s="42">
        <f>C19/4</f>
        <v>314244.15</v>
      </c>
      <c r="F19" s="42">
        <f>C19/4</f>
        <v>314244.15</v>
      </c>
      <c r="G19" s="42">
        <f>C19/4</f>
        <v>314244.15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v>334557.96</v>
      </c>
      <c r="D22" s="29">
        <f>C22/4</f>
        <v>83639.49</v>
      </c>
      <c r="E22" s="29">
        <f>C22/4</f>
        <v>83639.49</v>
      </c>
      <c r="F22" s="29">
        <f>C22/4</f>
        <v>83639.49</v>
      </c>
      <c r="G22" s="30">
        <f>C22/4</f>
        <v>83639.49</v>
      </c>
    </row>
    <row r="23" spans="1:7" ht="15" customHeight="1">
      <c r="A23" s="58" t="s">
        <v>36</v>
      </c>
      <c r="B23" s="60" t="s">
        <v>25</v>
      </c>
      <c r="C23" s="62">
        <v>316628.4</v>
      </c>
      <c r="D23" s="62">
        <f>C23/4</f>
        <v>79157.1</v>
      </c>
      <c r="E23" s="66">
        <f>C23/4</f>
        <v>79157.1</v>
      </c>
      <c r="F23" s="66">
        <f aca="true" t="shared" si="0" ref="F23:F34">C23/4</f>
        <v>79157.1</v>
      </c>
      <c r="G23" s="68">
        <f>C23/4</f>
        <v>79157.1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 customHeight="1">
      <c r="A25" s="50" t="s">
        <v>37</v>
      </c>
      <c r="B25" s="52" t="s">
        <v>26</v>
      </c>
      <c r="C25" s="50">
        <v>67521.96</v>
      </c>
      <c r="D25" s="50">
        <f>C25/4</f>
        <v>16880.49</v>
      </c>
      <c r="E25" s="66">
        <f aca="true" t="shared" si="1" ref="E25:E34">C25/4</f>
        <v>16880.49</v>
      </c>
      <c r="F25" s="66">
        <f t="shared" si="0"/>
        <v>16880.49</v>
      </c>
      <c r="G25" s="68">
        <f>C25/4</f>
        <v>16880.49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6.5" customHeight="1" thickBot="1">
      <c r="A27" s="31">
        <v>1.4</v>
      </c>
      <c r="B27" s="32" t="s">
        <v>27</v>
      </c>
      <c r="C27" s="33">
        <v>70573.8</v>
      </c>
      <c r="D27" s="33">
        <f>C27/4</f>
        <v>17643.45</v>
      </c>
      <c r="E27" s="29">
        <f t="shared" si="1"/>
        <v>17643.45</v>
      </c>
      <c r="F27" s="29">
        <f t="shared" si="0"/>
        <v>17643.45</v>
      </c>
      <c r="G27" s="30">
        <f>C27/4</f>
        <v>17643.45</v>
      </c>
    </row>
    <row r="28" spans="1:7" ht="45" customHeight="1" thickBot="1">
      <c r="A28" s="34">
        <v>1.5</v>
      </c>
      <c r="B28" s="35" t="s">
        <v>28</v>
      </c>
      <c r="C28" s="36">
        <v>77440.44</v>
      </c>
      <c r="D28" s="36">
        <f>C28/4</f>
        <v>19360.11</v>
      </c>
      <c r="E28" s="29">
        <f t="shared" si="1"/>
        <v>19360.11</v>
      </c>
      <c r="F28" s="29">
        <f t="shared" si="0"/>
        <v>19360.11</v>
      </c>
      <c r="G28" s="30">
        <f>C28/4</f>
        <v>19360.11</v>
      </c>
    </row>
    <row r="29" spans="1:7" ht="69.75" customHeight="1" thickBot="1">
      <c r="A29" s="37">
        <v>1.6</v>
      </c>
      <c r="B29" s="38" t="s">
        <v>29</v>
      </c>
      <c r="C29" s="39">
        <f>C31+C32+C33+C34</f>
        <v>390635.52</v>
      </c>
      <c r="D29" s="45">
        <f>C29/4</f>
        <v>97658.88</v>
      </c>
      <c r="E29" s="29">
        <f t="shared" si="1"/>
        <v>97658.88</v>
      </c>
      <c r="F29" s="29">
        <f t="shared" si="0"/>
        <v>97658.88</v>
      </c>
      <c r="G29" s="30">
        <f>C29/4</f>
        <v>97658.88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" customHeight="1" thickBot="1">
      <c r="A31" s="22"/>
      <c r="B31" s="40" t="s">
        <v>30</v>
      </c>
      <c r="C31" s="39">
        <v>83162.64</v>
      </c>
      <c r="D31" s="30">
        <f>C31/4</f>
        <v>20790.66</v>
      </c>
      <c r="E31" s="29">
        <f t="shared" si="1"/>
        <v>20790.66</v>
      </c>
      <c r="F31" s="29">
        <f t="shared" si="0"/>
        <v>20790.66</v>
      </c>
      <c r="G31" s="30">
        <f>C31/4</f>
        <v>20790.66</v>
      </c>
    </row>
    <row r="32" spans="1:7" ht="36.75" customHeight="1" thickBot="1">
      <c r="A32" s="22"/>
      <c r="B32" s="40" t="s">
        <v>31</v>
      </c>
      <c r="C32" s="39">
        <v>98040.36</v>
      </c>
      <c r="D32" s="30">
        <f>C32/4</f>
        <v>24510.09</v>
      </c>
      <c r="E32" s="29">
        <f t="shared" si="1"/>
        <v>24510.09</v>
      </c>
      <c r="F32" s="29">
        <f t="shared" si="0"/>
        <v>24510.09</v>
      </c>
      <c r="G32" s="30">
        <f>C32/4</f>
        <v>24510.09</v>
      </c>
    </row>
    <row r="33" spans="1:7" ht="39" customHeight="1" thickBot="1">
      <c r="A33" s="22"/>
      <c r="B33" s="40" t="s">
        <v>32</v>
      </c>
      <c r="C33" s="39">
        <v>41581.32</v>
      </c>
      <c r="D33" s="30">
        <f>C33/4</f>
        <v>10395.33</v>
      </c>
      <c r="E33" s="29">
        <f t="shared" si="1"/>
        <v>10395.33</v>
      </c>
      <c r="F33" s="29">
        <f t="shared" si="0"/>
        <v>10395.33</v>
      </c>
      <c r="G33" s="30">
        <f>C33/4</f>
        <v>10395.33</v>
      </c>
    </row>
    <row r="34" spans="1:7" ht="15.75" thickBot="1">
      <c r="A34" s="22"/>
      <c r="B34" s="24" t="s">
        <v>33</v>
      </c>
      <c r="C34" s="39">
        <v>167851.2</v>
      </c>
      <c r="D34" s="30">
        <f>C34/4</f>
        <v>41962.8</v>
      </c>
      <c r="E34" s="29">
        <f t="shared" si="1"/>
        <v>41962.8</v>
      </c>
      <c r="F34" s="29">
        <f t="shared" si="0"/>
        <v>41962.8</v>
      </c>
      <c r="G34" s="30">
        <f>C34/4</f>
        <v>41962.8</v>
      </c>
    </row>
    <row r="35" spans="1:7" ht="24.7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D8" sqref="D8"/>
    </sheetView>
  </sheetViews>
  <sheetFormatPr defaultColWidth="9.140625" defaultRowHeight="15"/>
  <cols>
    <col min="1" max="1" width="6.7109375" style="0" customWidth="1"/>
    <col min="2" max="2" width="34.57421875" style="0" customWidth="1"/>
    <col min="3" max="3" width="10.71093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96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390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126921.6</v>
      </c>
      <c r="D13" s="10">
        <f>C13/4</f>
        <v>31730.4</v>
      </c>
      <c r="E13" s="10">
        <f>C13/4</f>
        <v>31730.4</v>
      </c>
      <c r="F13" s="10">
        <f>C13/4</f>
        <v>31730.4</v>
      </c>
      <c r="G13" s="10">
        <f>C13/4</f>
        <v>31730.4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126921.6</v>
      </c>
      <c r="D19" s="42">
        <f>C19/4</f>
        <v>31730.4</v>
      </c>
      <c r="E19" s="42">
        <f>C19/4</f>
        <v>31730.4</v>
      </c>
      <c r="F19" s="42">
        <f>C19/4</f>
        <v>31730.4</v>
      </c>
      <c r="G19" s="42">
        <f>C19/4</f>
        <v>31730.4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41043.6</v>
      </c>
      <c r="D22" s="29">
        <f>C22/4</f>
        <v>10260.9</v>
      </c>
      <c r="E22" s="29">
        <f>C22/4</f>
        <v>10260.9</v>
      </c>
      <c r="F22" s="29">
        <f>C22/4</f>
        <v>10260.9</v>
      </c>
      <c r="G22" s="30">
        <f>C22/4</f>
        <v>10260.9</v>
      </c>
    </row>
    <row r="23" spans="1:7" ht="15">
      <c r="A23" s="58" t="s">
        <v>36</v>
      </c>
      <c r="B23" s="60" t="s">
        <v>25</v>
      </c>
      <c r="C23" s="62">
        <f>C8*8.3*12</f>
        <v>38844.00000000001</v>
      </c>
      <c r="D23" s="62">
        <f>C23/4</f>
        <v>9711.000000000002</v>
      </c>
      <c r="E23" s="66">
        <f>C23/4</f>
        <v>9711.000000000002</v>
      </c>
      <c r="F23" s="66">
        <f aca="true" t="shared" si="0" ref="F23:F31">C23/4</f>
        <v>9711.000000000002</v>
      </c>
      <c r="G23" s="68">
        <f>C23/4</f>
        <v>9711.000000000002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8283.599999999999</v>
      </c>
      <c r="D25" s="50">
        <f>C25/4</f>
        <v>2070.8999999999996</v>
      </c>
      <c r="E25" s="66">
        <f aca="true" t="shared" si="1" ref="E25:E31">C25/4</f>
        <v>2070.8999999999996</v>
      </c>
      <c r="F25" s="66">
        <f t="shared" si="0"/>
        <v>2070.8999999999996</v>
      </c>
      <c r="G25" s="68">
        <f>C25/4</f>
        <v>2070.8999999999996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5" customHeight="1" thickBot="1">
      <c r="A27" s="31">
        <v>1.4</v>
      </c>
      <c r="B27" s="32" t="s">
        <v>27</v>
      </c>
      <c r="C27" s="33">
        <f>C8*1.85*12</f>
        <v>8658</v>
      </c>
      <c r="D27" s="33">
        <f>C27/4</f>
        <v>2164.5</v>
      </c>
      <c r="E27" s="29">
        <f t="shared" si="1"/>
        <v>2164.5</v>
      </c>
      <c r="F27" s="29">
        <f t="shared" si="0"/>
        <v>2164.5</v>
      </c>
      <c r="G27" s="30">
        <f>C27/4</f>
        <v>2164.5</v>
      </c>
    </row>
    <row r="28" spans="1:7" ht="42" customHeight="1" thickBot="1">
      <c r="A28" s="34">
        <v>1.5</v>
      </c>
      <c r="B28" s="35" t="s">
        <v>28</v>
      </c>
      <c r="C28" s="36">
        <f>C8*2.03*12</f>
        <v>9500.4</v>
      </c>
      <c r="D28" s="36">
        <f>C28/4</f>
        <v>2375.1</v>
      </c>
      <c r="E28" s="29">
        <f t="shared" si="1"/>
        <v>2375.1</v>
      </c>
      <c r="F28" s="29">
        <f t="shared" si="0"/>
        <v>2375.1</v>
      </c>
      <c r="G28" s="30">
        <f>C28/4</f>
        <v>2375.1</v>
      </c>
    </row>
    <row r="29" spans="1:7" ht="75.75" customHeight="1" thickBot="1">
      <c r="A29" s="37">
        <v>1.6</v>
      </c>
      <c r="B29" s="38" t="s">
        <v>29</v>
      </c>
      <c r="C29" s="39">
        <f>C31</f>
        <v>20592.000000000004</v>
      </c>
      <c r="D29" s="46">
        <f>C29/4</f>
        <v>5148.000000000001</v>
      </c>
      <c r="E29" s="29">
        <f t="shared" si="1"/>
        <v>5148.000000000001</v>
      </c>
      <c r="F29" s="29">
        <f t="shared" si="0"/>
        <v>5148.000000000001</v>
      </c>
      <c r="G29" s="30">
        <f>C29/4</f>
        <v>5148.000000000001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20592.000000000004</v>
      </c>
      <c r="D31" s="30">
        <f>C31/4</f>
        <v>5148.000000000001</v>
      </c>
      <c r="E31" s="29">
        <f t="shared" si="1"/>
        <v>5148.000000000001</v>
      </c>
      <c r="F31" s="29">
        <f t="shared" si="0"/>
        <v>5148.000000000001</v>
      </c>
      <c r="G31" s="30">
        <f>C31/4</f>
        <v>5148.000000000001</v>
      </c>
    </row>
    <row r="32" spans="1:7" ht="26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C36" sqref="C36"/>
    </sheetView>
  </sheetViews>
  <sheetFormatPr defaultColWidth="9.140625" defaultRowHeight="15"/>
  <cols>
    <col min="1" max="1" width="7.140625" style="0" customWidth="1"/>
    <col min="2" max="2" width="33.421875" style="0" customWidth="1"/>
    <col min="3" max="3" width="11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97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600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203040</v>
      </c>
      <c r="D13" s="10">
        <f>C13/4</f>
        <v>50760</v>
      </c>
      <c r="E13" s="10">
        <f>C13/4</f>
        <v>50760</v>
      </c>
      <c r="F13" s="10">
        <f>C13/4</f>
        <v>50760</v>
      </c>
      <c r="G13" s="10">
        <f>C13/4</f>
        <v>50760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203040</v>
      </c>
      <c r="D19" s="42">
        <f>C19/4</f>
        <v>50760</v>
      </c>
      <c r="E19" s="42">
        <f>C19/4</f>
        <v>50760</v>
      </c>
      <c r="F19" s="42">
        <f>C19/4</f>
        <v>50760</v>
      </c>
      <c r="G19" s="42">
        <f>C19/4</f>
        <v>50760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63144</v>
      </c>
      <c r="D22" s="29">
        <f>C22/4</f>
        <v>15786</v>
      </c>
      <c r="E22" s="29">
        <f>C22/4</f>
        <v>15786</v>
      </c>
      <c r="F22" s="29">
        <f>C22/4</f>
        <v>15786</v>
      </c>
      <c r="G22" s="30">
        <f>C22/4</f>
        <v>15786</v>
      </c>
    </row>
    <row r="23" spans="1:7" ht="15">
      <c r="A23" s="58" t="s">
        <v>36</v>
      </c>
      <c r="B23" s="60" t="s">
        <v>25</v>
      </c>
      <c r="C23" s="62">
        <f>C8*8.3*12</f>
        <v>59760</v>
      </c>
      <c r="D23" s="62">
        <f>C23/4</f>
        <v>14940</v>
      </c>
      <c r="E23" s="66">
        <f>C23/4</f>
        <v>14940</v>
      </c>
      <c r="F23" s="66">
        <f aca="true" t="shared" si="0" ref="F23:F32">C23/4</f>
        <v>14940</v>
      </c>
      <c r="G23" s="68">
        <f>C23/4</f>
        <v>14940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12744</v>
      </c>
      <c r="D25" s="50">
        <f>C25/4</f>
        <v>3186</v>
      </c>
      <c r="E25" s="66">
        <f aca="true" t="shared" si="1" ref="E25:E32">C25/4</f>
        <v>3186</v>
      </c>
      <c r="F25" s="66">
        <f t="shared" si="0"/>
        <v>3186</v>
      </c>
      <c r="G25" s="68">
        <f>C25/4</f>
        <v>3186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13320</v>
      </c>
      <c r="D27" s="33">
        <f>C27/4</f>
        <v>3330</v>
      </c>
      <c r="E27" s="29">
        <f t="shared" si="1"/>
        <v>3330</v>
      </c>
      <c r="F27" s="29">
        <f t="shared" si="0"/>
        <v>3330</v>
      </c>
      <c r="G27" s="30">
        <f>C27/4</f>
        <v>3330</v>
      </c>
    </row>
    <row r="28" spans="1:7" ht="40.5" customHeight="1" thickBot="1">
      <c r="A28" s="34">
        <v>1.5</v>
      </c>
      <c r="B28" s="35" t="s">
        <v>28</v>
      </c>
      <c r="C28" s="36">
        <f>C8*2.03*12</f>
        <v>14615.999999999996</v>
      </c>
      <c r="D28" s="36">
        <f>C28/4</f>
        <v>3653.999999999999</v>
      </c>
      <c r="E28" s="29">
        <f t="shared" si="1"/>
        <v>3653.999999999999</v>
      </c>
      <c r="F28" s="29">
        <f t="shared" si="0"/>
        <v>3653.999999999999</v>
      </c>
      <c r="G28" s="30">
        <f>C28/4</f>
        <v>3653.999999999999</v>
      </c>
    </row>
    <row r="29" spans="1:7" ht="80.25" customHeight="1" thickBot="1">
      <c r="A29" s="37">
        <v>1.6</v>
      </c>
      <c r="B29" s="38" t="s">
        <v>29</v>
      </c>
      <c r="C29" s="39">
        <f>C31+C32</f>
        <v>39528</v>
      </c>
      <c r="D29" s="46">
        <f>C29/4</f>
        <v>9882</v>
      </c>
      <c r="E29" s="29">
        <f t="shared" si="1"/>
        <v>9882</v>
      </c>
      <c r="F29" s="29">
        <f t="shared" si="0"/>
        <v>9882</v>
      </c>
      <c r="G29" s="30">
        <f>C29/4</f>
        <v>9882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s="13" customFormat="1" ht="15.75" thickBot="1">
      <c r="A31" s="22"/>
      <c r="B31" s="24" t="s">
        <v>98</v>
      </c>
      <c r="C31" s="30">
        <f>C8*1.09*12</f>
        <v>7848</v>
      </c>
      <c r="D31" s="30">
        <f>C31/4</f>
        <v>1962</v>
      </c>
      <c r="E31" s="29">
        <f>C31/4</f>
        <v>1962</v>
      </c>
      <c r="F31" s="29">
        <f>C31/4</f>
        <v>1962</v>
      </c>
      <c r="G31" s="30">
        <f>C31/4</f>
        <v>1962</v>
      </c>
    </row>
    <row r="32" spans="1:7" ht="15.75" thickBot="1">
      <c r="A32" s="22"/>
      <c r="B32" s="24" t="s">
        <v>33</v>
      </c>
      <c r="C32" s="30">
        <f>C8*4.4*12</f>
        <v>31680</v>
      </c>
      <c r="D32" s="30">
        <f>C32/4</f>
        <v>7920</v>
      </c>
      <c r="E32" s="29">
        <f t="shared" si="1"/>
        <v>7920</v>
      </c>
      <c r="F32" s="29">
        <f t="shared" si="0"/>
        <v>7920</v>
      </c>
      <c r="G32" s="30">
        <f>C32/4</f>
        <v>7920</v>
      </c>
    </row>
    <row r="33" spans="1:7" ht="28.5" customHeight="1">
      <c r="A33" s="13"/>
      <c r="B33" s="49" t="s">
        <v>34</v>
      </c>
      <c r="C33" s="49"/>
      <c r="D33" s="49"/>
      <c r="E33" s="49"/>
      <c r="F33" s="49"/>
      <c r="G33" s="49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A28" sqref="A28"/>
    </sheetView>
  </sheetViews>
  <sheetFormatPr defaultColWidth="9.140625" defaultRowHeight="15"/>
  <cols>
    <col min="1" max="1" width="7.421875" style="0" customWidth="1"/>
    <col min="2" max="2" width="35.7109375" style="0" customWidth="1"/>
    <col min="3" max="3" width="11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99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470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152956.8</v>
      </c>
      <c r="D13" s="10">
        <f>C13/4</f>
        <v>38239.2</v>
      </c>
      <c r="E13" s="10">
        <f>C13/4</f>
        <v>38239.2</v>
      </c>
      <c r="F13" s="10">
        <f>C13/4</f>
        <v>38239.2</v>
      </c>
      <c r="G13" s="10">
        <f>C13/4</f>
        <v>38239.2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152956.8</v>
      </c>
      <c r="D19" s="42">
        <f>C19/4</f>
        <v>38239.2</v>
      </c>
      <c r="E19" s="42">
        <f>C19/4</f>
        <v>38239.2</v>
      </c>
      <c r="F19" s="42">
        <f>C19/4</f>
        <v>38239.2</v>
      </c>
      <c r="G19" s="42">
        <f>C19/4</f>
        <v>38239.2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49462.799999999996</v>
      </c>
      <c r="D22" s="29">
        <f>C22/4</f>
        <v>12365.699999999999</v>
      </c>
      <c r="E22" s="29">
        <f>C22/4</f>
        <v>12365.699999999999</v>
      </c>
      <c r="F22" s="29">
        <f>C22/4</f>
        <v>12365.699999999999</v>
      </c>
      <c r="G22" s="30">
        <f>C22/4</f>
        <v>12365.699999999999</v>
      </c>
    </row>
    <row r="23" spans="1:7" ht="15">
      <c r="A23" s="58" t="s">
        <v>36</v>
      </c>
      <c r="B23" s="60" t="s">
        <v>25</v>
      </c>
      <c r="C23" s="62">
        <f>C8*8.3*12</f>
        <v>46812.00000000001</v>
      </c>
      <c r="D23" s="62">
        <f>C23/4</f>
        <v>11703.000000000002</v>
      </c>
      <c r="E23" s="66">
        <f>C23/4</f>
        <v>11703.000000000002</v>
      </c>
      <c r="F23" s="66">
        <f aca="true" t="shared" si="0" ref="F23:F31">C23/4</f>
        <v>11703.000000000002</v>
      </c>
      <c r="G23" s="68">
        <f>C23/4</f>
        <v>11703.000000000002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9982.8</v>
      </c>
      <c r="D25" s="50">
        <f>C25/4</f>
        <v>2495.7</v>
      </c>
      <c r="E25" s="66">
        <f aca="true" t="shared" si="1" ref="E25:E31">C25/4</f>
        <v>2495.7</v>
      </c>
      <c r="F25" s="66">
        <f t="shared" si="0"/>
        <v>2495.7</v>
      </c>
      <c r="G25" s="68">
        <f>C25/4</f>
        <v>2495.7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4.25" customHeight="1" thickBot="1">
      <c r="A27" s="31">
        <v>1.4</v>
      </c>
      <c r="B27" s="32" t="s">
        <v>27</v>
      </c>
      <c r="C27" s="33">
        <f>C8*1.85*12</f>
        <v>10434</v>
      </c>
      <c r="D27" s="33">
        <f>C27/4</f>
        <v>2608.5</v>
      </c>
      <c r="E27" s="29">
        <f t="shared" si="1"/>
        <v>2608.5</v>
      </c>
      <c r="F27" s="29">
        <f t="shared" si="0"/>
        <v>2608.5</v>
      </c>
      <c r="G27" s="30">
        <f>C27/4</f>
        <v>2608.5</v>
      </c>
    </row>
    <row r="28" spans="1:7" ht="39" customHeight="1" thickBot="1">
      <c r="A28" s="34">
        <v>1.5</v>
      </c>
      <c r="B28" s="35" t="s">
        <v>28</v>
      </c>
      <c r="C28" s="36">
        <f>C8*2.03*12</f>
        <v>11449.199999999999</v>
      </c>
      <c r="D28" s="36">
        <f>C28/4</f>
        <v>2862.2999999999997</v>
      </c>
      <c r="E28" s="29">
        <f t="shared" si="1"/>
        <v>2862.2999999999997</v>
      </c>
      <c r="F28" s="29">
        <f t="shared" si="0"/>
        <v>2862.2999999999997</v>
      </c>
      <c r="G28" s="30">
        <f>C28/4</f>
        <v>2862.2999999999997</v>
      </c>
    </row>
    <row r="29" spans="1:7" ht="72.75" customHeight="1" thickBot="1">
      <c r="A29" s="37">
        <v>1.6</v>
      </c>
      <c r="B29" s="38" t="s">
        <v>29</v>
      </c>
      <c r="C29" s="39">
        <f>C31</f>
        <v>24816</v>
      </c>
      <c r="D29" s="46">
        <f>C29/4</f>
        <v>6204</v>
      </c>
      <c r="E29" s="29">
        <f t="shared" si="1"/>
        <v>6204</v>
      </c>
      <c r="F29" s="29">
        <f t="shared" si="0"/>
        <v>6204</v>
      </c>
      <c r="G29" s="30">
        <f>C29/4</f>
        <v>6204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24816</v>
      </c>
      <c r="D31" s="30">
        <f>C31/4</f>
        <v>6204</v>
      </c>
      <c r="E31" s="29">
        <f t="shared" si="1"/>
        <v>6204</v>
      </c>
      <c r="F31" s="29">
        <f t="shared" si="0"/>
        <v>6204</v>
      </c>
      <c r="G31" s="30">
        <f>C31/4</f>
        <v>6204</v>
      </c>
    </row>
    <row r="32" spans="1:7" ht="26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6.57421875" style="0" customWidth="1"/>
    <col min="2" max="2" width="33.8515625" style="0" customWidth="1"/>
    <col min="3" max="3" width="11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28.2</v>
      </c>
    </row>
    <row r="8" spans="1:7" ht="15">
      <c r="A8" s="13"/>
      <c r="B8" s="3" t="s">
        <v>6</v>
      </c>
      <c r="C8" s="12">
        <v>420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142128</v>
      </c>
      <c r="D13" s="10">
        <f>C13/4</f>
        <v>35532</v>
      </c>
      <c r="E13" s="10">
        <f>C13/4</f>
        <v>35532</v>
      </c>
      <c r="F13" s="10">
        <f>C13/4</f>
        <v>35532</v>
      </c>
      <c r="G13" s="10">
        <f>C13/4</f>
        <v>35532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142128</v>
      </c>
      <c r="D19" s="42">
        <f>C19/4</f>
        <v>35532</v>
      </c>
      <c r="E19" s="42">
        <f>C19/4</f>
        <v>35532</v>
      </c>
      <c r="F19" s="42">
        <f>C19/4</f>
        <v>35532</v>
      </c>
      <c r="G19" s="42">
        <f>C19/4</f>
        <v>35532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44200.799999999996</v>
      </c>
      <c r="D22" s="29">
        <f>C22/4</f>
        <v>11050.199999999999</v>
      </c>
      <c r="E22" s="29">
        <f>C22/4</f>
        <v>11050.199999999999</v>
      </c>
      <c r="F22" s="29">
        <f>C22/4</f>
        <v>11050.199999999999</v>
      </c>
      <c r="G22" s="30">
        <f>C22/4</f>
        <v>11050.199999999999</v>
      </c>
    </row>
    <row r="23" spans="1:7" ht="15">
      <c r="A23" s="58" t="s">
        <v>36</v>
      </c>
      <c r="B23" s="60" t="s">
        <v>25</v>
      </c>
      <c r="C23" s="62">
        <f>C8*8.3*12</f>
        <v>41832.00000000001</v>
      </c>
      <c r="D23" s="62">
        <f>C23/4</f>
        <v>10458.000000000002</v>
      </c>
      <c r="E23" s="66">
        <f>C23/4</f>
        <v>10458.000000000002</v>
      </c>
      <c r="F23" s="66">
        <f aca="true" t="shared" si="0" ref="F23:F32">C23/4</f>
        <v>10458.000000000002</v>
      </c>
      <c r="G23" s="68">
        <f>C23/4</f>
        <v>10458.000000000002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8920.8</v>
      </c>
      <c r="D25" s="50">
        <f>C25/4</f>
        <v>2230.2</v>
      </c>
      <c r="E25" s="66">
        <f aca="true" t="shared" si="1" ref="E25:E32">C25/4</f>
        <v>2230.2</v>
      </c>
      <c r="F25" s="66">
        <f t="shared" si="0"/>
        <v>2230.2</v>
      </c>
      <c r="G25" s="68">
        <f>C25/4</f>
        <v>2230.2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8" customHeight="1" thickBot="1">
      <c r="A27" s="31">
        <v>1.4</v>
      </c>
      <c r="B27" s="32" t="s">
        <v>27</v>
      </c>
      <c r="C27" s="33">
        <f>C8*1.85*12</f>
        <v>9324</v>
      </c>
      <c r="D27" s="33">
        <f>C27/4</f>
        <v>2331</v>
      </c>
      <c r="E27" s="29">
        <f t="shared" si="1"/>
        <v>2331</v>
      </c>
      <c r="F27" s="29">
        <f t="shared" si="0"/>
        <v>2331</v>
      </c>
      <c r="G27" s="30">
        <f>C27/4</f>
        <v>2331</v>
      </c>
    </row>
    <row r="28" spans="1:7" ht="45" customHeight="1" thickBot="1">
      <c r="A28" s="34">
        <v>1.5</v>
      </c>
      <c r="B28" s="35" t="s">
        <v>28</v>
      </c>
      <c r="C28" s="36">
        <f>C8*2.03*12</f>
        <v>10231.199999999999</v>
      </c>
      <c r="D28" s="36">
        <f>C28/4</f>
        <v>2557.7999999999997</v>
      </c>
      <c r="E28" s="29">
        <f t="shared" si="1"/>
        <v>2557.7999999999997</v>
      </c>
      <c r="F28" s="29">
        <f t="shared" si="0"/>
        <v>2557.7999999999997</v>
      </c>
      <c r="G28" s="30">
        <f>C28/4</f>
        <v>2557.7999999999997</v>
      </c>
    </row>
    <row r="29" spans="1:7" ht="71.25" customHeight="1" thickBot="1">
      <c r="A29" s="37">
        <v>1.6</v>
      </c>
      <c r="B29" s="38" t="s">
        <v>29</v>
      </c>
      <c r="C29" s="39">
        <f>C31+C32</f>
        <v>27669.600000000006</v>
      </c>
      <c r="D29" s="46">
        <f>C29/4</f>
        <v>6917.4000000000015</v>
      </c>
      <c r="E29" s="29">
        <f t="shared" si="1"/>
        <v>6917.4000000000015</v>
      </c>
      <c r="F29" s="29">
        <f t="shared" si="0"/>
        <v>6917.4000000000015</v>
      </c>
      <c r="G29" s="30">
        <f>C29/4</f>
        <v>6917.4000000000015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s="13" customFormat="1" ht="15.75" thickBot="1">
      <c r="A31" s="22"/>
      <c r="B31" s="24" t="s">
        <v>98</v>
      </c>
      <c r="C31" s="30">
        <f>C8*1.09*12</f>
        <v>5493.6</v>
      </c>
      <c r="D31" s="24">
        <f>C31/4</f>
        <v>1373.4</v>
      </c>
      <c r="E31" s="29">
        <f>C31/4</f>
        <v>1373.4</v>
      </c>
      <c r="F31" s="29">
        <f>C31/4</f>
        <v>1373.4</v>
      </c>
      <c r="G31" s="30">
        <f>C31/4</f>
        <v>1373.4</v>
      </c>
    </row>
    <row r="32" spans="1:7" ht="15.75" thickBot="1">
      <c r="A32" s="22"/>
      <c r="B32" s="24" t="s">
        <v>33</v>
      </c>
      <c r="C32" s="39">
        <f>C8*4.4*12</f>
        <v>22176.000000000004</v>
      </c>
      <c r="D32" s="30">
        <f>C32/4</f>
        <v>5544.000000000001</v>
      </c>
      <c r="E32" s="29">
        <f t="shared" si="1"/>
        <v>5544.000000000001</v>
      </c>
      <c r="F32" s="29">
        <f t="shared" si="0"/>
        <v>5544.000000000001</v>
      </c>
      <c r="G32" s="30">
        <f>C32/4</f>
        <v>5544.000000000001</v>
      </c>
    </row>
    <row r="33" spans="1:7" ht="24" customHeight="1">
      <c r="A33" s="13"/>
      <c r="B33" s="49" t="s">
        <v>34</v>
      </c>
      <c r="C33" s="49"/>
      <c r="D33" s="49"/>
      <c r="E33" s="49"/>
      <c r="F33" s="49"/>
      <c r="G33" s="49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3:G33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00390625" style="0" customWidth="1"/>
    <col min="2" max="2" width="34.28125" style="0" customWidth="1"/>
    <col min="3" max="3" width="12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231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75176.64</v>
      </c>
      <c r="D13" s="10">
        <f>C13/4</f>
        <v>18794.16</v>
      </c>
      <c r="E13" s="10">
        <f>C13/4</f>
        <v>18794.16</v>
      </c>
      <c r="F13" s="10">
        <f>C13/4</f>
        <v>18794.16</v>
      </c>
      <c r="G13" s="10">
        <f>C13/4</f>
        <v>18794.16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75176.64</v>
      </c>
      <c r="D19" s="42">
        <f>C19/4</f>
        <v>18794.16</v>
      </c>
      <c r="E19" s="42">
        <f>C19/4</f>
        <v>18794.16</v>
      </c>
      <c r="F19" s="42">
        <f>C19/4</f>
        <v>18794.16</v>
      </c>
      <c r="G19" s="42">
        <f>C19/4</f>
        <v>18794.16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24310.44</v>
      </c>
      <c r="D22" s="29">
        <f>C22/4</f>
        <v>6077.61</v>
      </c>
      <c r="E22" s="29">
        <f>C22/4</f>
        <v>6077.61</v>
      </c>
      <c r="F22" s="29">
        <f>C22/4</f>
        <v>6077.61</v>
      </c>
      <c r="G22" s="30">
        <f>C22/4</f>
        <v>6077.61</v>
      </c>
    </row>
    <row r="23" spans="1:7" ht="15">
      <c r="A23" s="58" t="s">
        <v>36</v>
      </c>
      <c r="B23" s="60" t="s">
        <v>25</v>
      </c>
      <c r="C23" s="62">
        <f>C8*8.3*12</f>
        <v>23007.600000000002</v>
      </c>
      <c r="D23" s="62">
        <f>C23/4</f>
        <v>5751.900000000001</v>
      </c>
      <c r="E23" s="66">
        <f>C23/4</f>
        <v>5751.900000000001</v>
      </c>
      <c r="F23" s="66">
        <f aca="true" t="shared" si="0" ref="F23:F31">C23/4</f>
        <v>5751.900000000001</v>
      </c>
      <c r="G23" s="68">
        <f>C23/4</f>
        <v>5751.900000000001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4906.4400000000005</v>
      </c>
      <c r="D25" s="50">
        <f>C25/4</f>
        <v>1226.6100000000001</v>
      </c>
      <c r="E25" s="66">
        <f aca="true" t="shared" si="1" ref="E25:E31">C25/4</f>
        <v>1226.6100000000001</v>
      </c>
      <c r="F25" s="66">
        <f t="shared" si="0"/>
        <v>1226.6100000000001</v>
      </c>
      <c r="G25" s="68">
        <f>C25/4</f>
        <v>1226.6100000000001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8.25" customHeight="1" thickBot="1">
      <c r="A27" s="31">
        <v>1.4</v>
      </c>
      <c r="B27" s="32" t="s">
        <v>27</v>
      </c>
      <c r="C27" s="33">
        <f>C8*1.85*12</f>
        <v>5128.200000000001</v>
      </c>
      <c r="D27" s="33">
        <f>C27/4</f>
        <v>1282.0500000000002</v>
      </c>
      <c r="E27" s="29">
        <f t="shared" si="1"/>
        <v>1282.0500000000002</v>
      </c>
      <c r="F27" s="29">
        <f t="shared" si="0"/>
        <v>1282.0500000000002</v>
      </c>
      <c r="G27" s="30">
        <f>C27/4</f>
        <v>1282.0500000000002</v>
      </c>
    </row>
    <row r="28" spans="1:7" ht="41.25" customHeight="1" thickBot="1">
      <c r="A28" s="34">
        <v>1.5</v>
      </c>
      <c r="B28" s="35" t="s">
        <v>28</v>
      </c>
      <c r="C28" s="36">
        <f>C8*2.03*12</f>
        <v>5627.16</v>
      </c>
      <c r="D28" s="36">
        <f>C28/4</f>
        <v>1406.79</v>
      </c>
      <c r="E28" s="29">
        <f t="shared" si="1"/>
        <v>1406.79</v>
      </c>
      <c r="F28" s="29">
        <f t="shared" si="0"/>
        <v>1406.79</v>
      </c>
      <c r="G28" s="30">
        <f>C28/4</f>
        <v>1406.79</v>
      </c>
    </row>
    <row r="29" spans="1:7" ht="78.75" customHeight="1" thickBot="1">
      <c r="A29" s="37">
        <v>1.6</v>
      </c>
      <c r="B29" s="38" t="s">
        <v>29</v>
      </c>
      <c r="C29" s="39">
        <f>C31</f>
        <v>12196.800000000001</v>
      </c>
      <c r="D29" s="46">
        <f>C29/4</f>
        <v>3049.2000000000003</v>
      </c>
      <c r="E29" s="29">
        <f t="shared" si="1"/>
        <v>3049.2000000000003</v>
      </c>
      <c r="F29" s="29">
        <f t="shared" si="0"/>
        <v>3049.2000000000003</v>
      </c>
      <c r="G29" s="30">
        <f>C29/4</f>
        <v>3049.2000000000003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12196.800000000001</v>
      </c>
      <c r="D31" s="30">
        <f>C31/4</f>
        <v>3049.2000000000003</v>
      </c>
      <c r="E31" s="29">
        <f t="shared" si="1"/>
        <v>3049.2000000000003</v>
      </c>
      <c r="F31" s="29">
        <f t="shared" si="0"/>
        <v>3049.2000000000003</v>
      </c>
      <c r="G31" s="30">
        <f>C31/4</f>
        <v>3049.2000000000003</v>
      </c>
    </row>
    <row r="32" spans="1:7" ht="29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7.57421875" style="0" customWidth="1"/>
    <col min="2" max="2" width="33.421875" style="0" customWidth="1"/>
    <col min="3" max="3" width="10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254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82661.76000000001</v>
      </c>
      <c r="D13" s="10">
        <f>C13/4</f>
        <v>20665.440000000002</v>
      </c>
      <c r="E13" s="10">
        <f>C13/4</f>
        <v>20665.440000000002</v>
      </c>
      <c r="F13" s="10">
        <f>C13/4</f>
        <v>20665.440000000002</v>
      </c>
      <c r="G13" s="10">
        <f>C13/4</f>
        <v>20665.440000000002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82661.76000000001</v>
      </c>
      <c r="D19" s="42">
        <f>C19/4</f>
        <v>20665.440000000002</v>
      </c>
      <c r="E19" s="42">
        <f>C19/4</f>
        <v>20665.440000000002</v>
      </c>
      <c r="F19" s="42">
        <f>C19/4</f>
        <v>20665.440000000002</v>
      </c>
      <c r="G19" s="42">
        <f>C19/4</f>
        <v>20665.440000000002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26730.96</v>
      </c>
      <c r="D22" s="29">
        <f>C22/4</f>
        <v>6682.74</v>
      </c>
      <c r="E22" s="29">
        <f>C22/4</f>
        <v>6682.74</v>
      </c>
      <c r="F22" s="29">
        <f>C22/4</f>
        <v>6682.74</v>
      </c>
      <c r="G22" s="30">
        <f>C22/4</f>
        <v>6682.74</v>
      </c>
    </row>
    <row r="23" spans="1:7" ht="15">
      <c r="A23" s="58" t="s">
        <v>36</v>
      </c>
      <c r="B23" s="60" t="s">
        <v>25</v>
      </c>
      <c r="C23" s="62">
        <f>C8*8.3*12</f>
        <v>25298.4</v>
      </c>
      <c r="D23" s="62">
        <f>C23/4</f>
        <v>6324.6</v>
      </c>
      <c r="E23" s="66">
        <f>C23/4</f>
        <v>6324.6</v>
      </c>
      <c r="F23" s="66">
        <f aca="true" t="shared" si="0" ref="F23:F31">C23/4</f>
        <v>6324.6</v>
      </c>
      <c r="G23" s="68">
        <f>C23/4</f>
        <v>6324.6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5394.96</v>
      </c>
      <c r="D25" s="50">
        <f>C25/4</f>
        <v>1348.74</v>
      </c>
      <c r="E25" s="66">
        <f aca="true" t="shared" si="1" ref="E25:E31">C25/4</f>
        <v>1348.74</v>
      </c>
      <c r="F25" s="66">
        <f t="shared" si="0"/>
        <v>1348.74</v>
      </c>
      <c r="G25" s="68">
        <f>C25/4</f>
        <v>1348.74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9" customHeight="1" thickBot="1">
      <c r="A27" s="31">
        <v>1.4</v>
      </c>
      <c r="B27" s="32" t="s">
        <v>27</v>
      </c>
      <c r="C27" s="33">
        <f>C8*1.85*12</f>
        <v>5638.8</v>
      </c>
      <c r="D27" s="33">
        <f>C27/4</f>
        <v>1409.7</v>
      </c>
      <c r="E27" s="29">
        <f t="shared" si="1"/>
        <v>1409.7</v>
      </c>
      <c r="F27" s="29">
        <f t="shared" si="0"/>
        <v>1409.7</v>
      </c>
      <c r="G27" s="30">
        <f>C27/4</f>
        <v>1409.7</v>
      </c>
    </row>
    <row r="28" spans="1:7" ht="36.75" customHeight="1" thickBot="1">
      <c r="A28" s="34">
        <v>1.5</v>
      </c>
      <c r="B28" s="35" t="s">
        <v>28</v>
      </c>
      <c r="C28" s="36">
        <f>C8*2.03*12</f>
        <v>6187.4400000000005</v>
      </c>
      <c r="D28" s="36">
        <f>C28/4</f>
        <v>1546.8600000000001</v>
      </c>
      <c r="E28" s="29">
        <f t="shared" si="1"/>
        <v>1546.8600000000001</v>
      </c>
      <c r="F28" s="29">
        <f t="shared" si="0"/>
        <v>1546.8600000000001</v>
      </c>
      <c r="G28" s="30">
        <f>C28/4</f>
        <v>1546.8600000000001</v>
      </c>
    </row>
    <row r="29" spans="1:7" ht="74.25" customHeight="1" thickBot="1">
      <c r="A29" s="37">
        <v>1.6</v>
      </c>
      <c r="B29" s="38" t="s">
        <v>29</v>
      </c>
      <c r="C29" s="39">
        <f>C31</f>
        <v>13411.2</v>
      </c>
      <c r="D29" s="46">
        <f>C29/4</f>
        <v>3352.8</v>
      </c>
      <c r="E29" s="29">
        <f t="shared" si="1"/>
        <v>3352.8</v>
      </c>
      <c r="F29" s="29">
        <f t="shared" si="0"/>
        <v>3352.8</v>
      </c>
      <c r="G29" s="30">
        <f>C29/4</f>
        <v>3352.8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13411.2</v>
      </c>
      <c r="D31" s="30">
        <f>C31/4</f>
        <v>3352.8</v>
      </c>
      <c r="E31" s="29">
        <f t="shared" si="1"/>
        <v>3352.8</v>
      </c>
      <c r="F31" s="29">
        <f t="shared" si="0"/>
        <v>3352.8</v>
      </c>
      <c r="G31" s="30">
        <f>C31/4</f>
        <v>3352.8</v>
      </c>
    </row>
    <row r="32" spans="1:7" ht="27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6.851562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12.00390625" style="0" customWidth="1"/>
    <col min="6" max="6" width="10.7109375" style="0" customWidth="1"/>
    <col min="7" max="7" width="11.0039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107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30.1</v>
      </c>
    </row>
    <row r="8" spans="1:7" ht="15">
      <c r="A8" s="44"/>
      <c r="B8" s="3" t="s">
        <v>6</v>
      </c>
      <c r="C8" s="43">
        <v>1084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391540.80000000005</v>
      </c>
      <c r="D13" s="10">
        <f>C13/4</f>
        <v>97885.20000000001</v>
      </c>
      <c r="E13" s="10">
        <f>C13/4</f>
        <v>97885.20000000001</v>
      </c>
      <c r="F13" s="10">
        <f>C13/4</f>
        <v>97885.20000000001</v>
      </c>
      <c r="G13" s="10">
        <f>C13/4</f>
        <v>97885.20000000001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391540.80000000005</v>
      </c>
      <c r="D19" s="42">
        <f>C19/4</f>
        <v>97885.20000000001</v>
      </c>
      <c r="E19" s="42">
        <f>C19/4</f>
        <v>97885.20000000001</v>
      </c>
      <c r="F19" s="42">
        <f>C19/4</f>
        <v>97885.20000000001</v>
      </c>
      <c r="G19" s="42">
        <f>C19/4</f>
        <v>97885.20000000001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C8*6.42*12</f>
        <v>83511.36</v>
      </c>
      <c r="D22" s="29">
        <f>C22/4</f>
        <v>20877.84</v>
      </c>
      <c r="E22" s="29">
        <f>C22/4</f>
        <v>20877.84</v>
      </c>
      <c r="F22" s="29">
        <f>C22/4</f>
        <v>20877.84</v>
      </c>
      <c r="G22" s="30">
        <f>C22/4</f>
        <v>20877.84</v>
      </c>
    </row>
    <row r="23" spans="1:7" ht="15">
      <c r="A23" s="58" t="s">
        <v>36</v>
      </c>
      <c r="B23" s="60" t="s">
        <v>25</v>
      </c>
      <c r="C23" s="62">
        <f>C8*8.3*12</f>
        <v>107966.40000000001</v>
      </c>
      <c r="D23" s="62">
        <f>C23/4</f>
        <v>26991.600000000002</v>
      </c>
      <c r="E23" s="66">
        <f>C23/4</f>
        <v>26991.600000000002</v>
      </c>
      <c r="F23" s="66">
        <f aca="true" t="shared" si="0" ref="F23:F34">C23/4</f>
        <v>26991.600000000002</v>
      </c>
      <c r="G23" s="68">
        <f>C23/4</f>
        <v>26991.600000000002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23024.16</v>
      </c>
      <c r="D25" s="50">
        <f>C25/4</f>
        <v>5756.04</v>
      </c>
      <c r="E25" s="66">
        <f aca="true" t="shared" si="1" ref="E25:E34">C25/4</f>
        <v>5756.04</v>
      </c>
      <c r="F25" s="66">
        <f t="shared" si="0"/>
        <v>5756.04</v>
      </c>
      <c r="G25" s="68">
        <f>C25/4</f>
        <v>5756.04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9.75" customHeight="1" thickBot="1">
      <c r="A27" s="31">
        <v>1.4</v>
      </c>
      <c r="B27" s="32" t="s">
        <v>27</v>
      </c>
      <c r="C27" s="33">
        <f>C8*1.85*12</f>
        <v>24064.800000000003</v>
      </c>
      <c r="D27" s="33">
        <f>C27/4</f>
        <v>6016.200000000001</v>
      </c>
      <c r="E27" s="29">
        <f t="shared" si="1"/>
        <v>6016.200000000001</v>
      </c>
      <c r="F27" s="29">
        <f t="shared" si="0"/>
        <v>6016.200000000001</v>
      </c>
      <c r="G27" s="30">
        <f>C27/4</f>
        <v>6016.200000000001</v>
      </c>
    </row>
    <row r="28" spans="1:7" ht="45" customHeight="1" thickBot="1">
      <c r="A28" s="34">
        <v>1.5</v>
      </c>
      <c r="B28" s="35" t="s">
        <v>28</v>
      </c>
      <c r="C28" s="36">
        <f>C8*2.03*12</f>
        <v>26406.239999999998</v>
      </c>
      <c r="D28" s="36">
        <f>C28/4</f>
        <v>6601.5599999999995</v>
      </c>
      <c r="E28" s="29">
        <f t="shared" si="1"/>
        <v>6601.5599999999995</v>
      </c>
      <c r="F28" s="29">
        <f t="shared" si="0"/>
        <v>6601.5599999999995</v>
      </c>
      <c r="G28" s="30">
        <f>C28/4</f>
        <v>6601.5599999999995</v>
      </c>
    </row>
    <row r="29" spans="1:7" ht="57" customHeight="1" thickBot="1">
      <c r="A29" s="37">
        <v>1.6</v>
      </c>
      <c r="B29" s="38" t="s">
        <v>29</v>
      </c>
      <c r="C29" s="39">
        <f>C31+C32+C33+C34</f>
        <v>126567.84</v>
      </c>
      <c r="D29" s="46">
        <f>C29/4</f>
        <v>31641.96</v>
      </c>
      <c r="E29" s="29">
        <f t="shared" si="1"/>
        <v>31641.96</v>
      </c>
      <c r="F29" s="29">
        <f t="shared" si="0"/>
        <v>31641.96</v>
      </c>
      <c r="G29" s="30">
        <f>C29/4</f>
        <v>31641.96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29.25" customHeight="1" thickBot="1">
      <c r="A31" s="22"/>
      <c r="B31" s="40" t="s">
        <v>30</v>
      </c>
      <c r="C31" s="39">
        <f>C8*2.18*12</f>
        <v>28357.440000000002</v>
      </c>
      <c r="D31" s="30">
        <f>C31/4</f>
        <v>7089.360000000001</v>
      </c>
      <c r="E31" s="29">
        <f t="shared" si="1"/>
        <v>7089.360000000001</v>
      </c>
      <c r="F31" s="29">
        <f t="shared" si="0"/>
        <v>7089.360000000001</v>
      </c>
      <c r="G31" s="30">
        <f>C31/4</f>
        <v>7089.360000000001</v>
      </c>
    </row>
    <row r="32" spans="1:7" ht="46.5" customHeight="1" thickBot="1">
      <c r="A32" s="22"/>
      <c r="B32" s="40" t="s">
        <v>31</v>
      </c>
      <c r="C32" s="39">
        <f>C8*2.57*12</f>
        <v>33430.56</v>
      </c>
      <c r="D32" s="30">
        <f>C32/4</f>
        <v>8357.64</v>
      </c>
      <c r="E32" s="29">
        <f t="shared" si="1"/>
        <v>8357.64</v>
      </c>
      <c r="F32" s="29">
        <f t="shared" si="0"/>
        <v>8357.64</v>
      </c>
      <c r="G32" s="30">
        <f>C32/4</f>
        <v>8357.64</v>
      </c>
    </row>
    <row r="33" spans="1:7" ht="33" customHeight="1" thickBot="1">
      <c r="A33" s="22"/>
      <c r="B33" s="40" t="s">
        <v>32</v>
      </c>
      <c r="C33" s="39">
        <f>C8*0.58*12</f>
        <v>7544.639999999999</v>
      </c>
      <c r="D33" s="30">
        <f>C33/4</f>
        <v>1886.1599999999999</v>
      </c>
      <c r="E33" s="29">
        <f t="shared" si="1"/>
        <v>1886.1599999999999</v>
      </c>
      <c r="F33" s="29">
        <f t="shared" si="0"/>
        <v>1886.1599999999999</v>
      </c>
      <c r="G33" s="30">
        <f>C33/4</f>
        <v>1886.1599999999999</v>
      </c>
    </row>
    <row r="34" spans="1:7" ht="15.75" thickBot="1">
      <c r="A34" s="22"/>
      <c r="B34" s="24" t="s">
        <v>33</v>
      </c>
      <c r="C34" s="39">
        <f>C8*4.4*12</f>
        <v>57235.200000000004</v>
      </c>
      <c r="D34" s="30">
        <f>C34/4</f>
        <v>14308.800000000001</v>
      </c>
      <c r="E34" s="29">
        <f t="shared" si="1"/>
        <v>14308.800000000001</v>
      </c>
      <c r="F34" s="29">
        <f t="shared" si="0"/>
        <v>14308.800000000001</v>
      </c>
      <c r="G34" s="30">
        <f>C34/4</f>
        <v>14308.800000000001</v>
      </c>
    </row>
    <row r="35" spans="1:7" ht="22.5" customHeight="1">
      <c r="A35" s="44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5:G35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7.421875" style="0" customWidth="1"/>
    <col min="2" max="2" width="32.7109375" style="0" customWidth="1"/>
    <col min="3" max="3" width="11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25.09</v>
      </c>
    </row>
    <row r="8" spans="1:7" ht="15">
      <c r="A8" s="13"/>
      <c r="B8" s="3" t="s">
        <v>6</v>
      </c>
      <c r="C8" s="12">
        <v>493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148432.44</v>
      </c>
      <c r="D13" s="10">
        <f>C13/4</f>
        <v>37108.11</v>
      </c>
      <c r="E13" s="10">
        <f>C13/4</f>
        <v>37108.11</v>
      </c>
      <c r="F13" s="10">
        <f>C13/4</f>
        <v>37108.11</v>
      </c>
      <c r="G13" s="10">
        <f>C13/4</f>
        <v>37108.11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148432.44</v>
      </c>
      <c r="D19" s="42">
        <f>C19/4</f>
        <v>37108.11</v>
      </c>
      <c r="E19" s="42">
        <f>C19/4</f>
        <v>37108.11</v>
      </c>
      <c r="F19" s="42">
        <f>C19/4</f>
        <v>37108.11</v>
      </c>
      <c r="G19" s="42">
        <f>C19/4</f>
        <v>37108.11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51883.31999999999</v>
      </c>
      <c r="D22" s="29">
        <f>C22/4</f>
        <v>12970.829999999998</v>
      </c>
      <c r="E22" s="29">
        <f>C22/4</f>
        <v>12970.829999999998</v>
      </c>
      <c r="F22" s="29">
        <f>C22/4</f>
        <v>12970.829999999998</v>
      </c>
      <c r="G22" s="30">
        <f>C22/4</f>
        <v>12970.829999999998</v>
      </c>
    </row>
    <row r="23" spans="1:7" ht="15">
      <c r="A23" s="58" t="s">
        <v>36</v>
      </c>
      <c r="B23" s="60" t="s">
        <v>25</v>
      </c>
      <c r="C23" s="62">
        <f>C8*8.3*12</f>
        <v>49102.8</v>
      </c>
      <c r="D23" s="62">
        <f>C23/4</f>
        <v>12275.7</v>
      </c>
      <c r="E23" s="66">
        <f>C23/4</f>
        <v>12275.7</v>
      </c>
      <c r="F23" s="66">
        <f aca="true" t="shared" si="0" ref="F23:F30">C23/4</f>
        <v>12275.7</v>
      </c>
      <c r="G23" s="68">
        <f>C23/4</f>
        <v>12275.7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10471.32</v>
      </c>
      <c r="D25" s="50">
        <f>C25/4</f>
        <v>2617.83</v>
      </c>
      <c r="E25" s="66">
        <f aca="true" t="shared" si="1" ref="E25:E30">C25/4</f>
        <v>2617.83</v>
      </c>
      <c r="F25" s="66">
        <f t="shared" si="0"/>
        <v>2617.83</v>
      </c>
      <c r="G25" s="68">
        <f>C25/4</f>
        <v>2617.83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1.25" customHeight="1" thickBot="1">
      <c r="A27" s="31">
        <v>1.4</v>
      </c>
      <c r="B27" s="32" t="s">
        <v>27</v>
      </c>
      <c r="C27" s="33">
        <f>C8*1.85*12</f>
        <v>10944.6</v>
      </c>
      <c r="D27" s="33">
        <f>C27/4</f>
        <v>2736.15</v>
      </c>
      <c r="E27" s="29">
        <f t="shared" si="1"/>
        <v>2736.15</v>
      </c>
      <c r="F27" s="29">
        <f t="shared" si="0"/>
        <v>2736.15</v>
      </c>
      <c r="G27" s="30">
        <f>C27/4</f>
        <v>2736.15</v>
      </c>
    </row>
    <row r="28" spans="1:7" ht="72" thickBot="1">
      <c r="A28" s="37">
        <v>1.6</v>
      </c>
      <c r="B28" s="38" t="s">
        <v>29</v>
      </c>
      <c r="C28" s="39">
        <f>C30</f>
        <v>26030.4</v>
      </c>
      <c r="D28" s="46">
        <f>C28/4</f>
        <v>6507.6</v>
      </c>
      <c r="E28" s="29">
        <f t="shared" si="1"/>
        <v>6507.6</v>
      </c>
      <c r="F28" s="29">
        <f t="shared" si="0"/>
        <v>6507.6</v>
      </c>
      <c r="G28" s="30">
        <f>C28/4</f>
        <v>6507.6</v>
      </c>
    </row>
    <row r="29" spans="1:7" ht="15.75" thickBot="1">
      <c r="A29" s="22"/>
      <c r="B29" s="24" t="s">
        <v>22</v>
      </c>
      <c r="C29" s="24"/>
      <c r="D29" s="24"/>
      <c r="E29" s="29"/>
      <c r="F29" s="29"/>
      <c r="G29" s="30"/>
    </row>
    <row r="30" spans="1:7" ht="15.75" thickBot="1">
      <c r="A30" s="22"/>
      <c r="B30" s="24" t="s">
        <v>33</v>
      </c>
      <c r="C30" s="39">
        <f>C8*4.4*12</f>
        <v>26030.4</v>
      </c>
      <c r="D30" s="30">
        <f>C30/4</f>
        <v>6507.6</v>
      </c>
      <c r="E30" s="29">
        <f t="shared" si="1"/>
        <v>6507.6</v>
      </c>
      <c r="F30" s="29">
        <f t="shared" si="0"/>
        <v>6507.6</v>
      </c>
      <c r="G30" s="30">
        <f>C30/4</f>
        <v>6507.6</v>
      </c>
    </row>
    <row r="31" spans="1:7" ht="24.75" customHeight="1">
      <c r="A31" s="13"/>
      <c r="B31" s="49" t="s">
        <v>34</v>
      </c>
      <c r="C31" s="49"/>
      <c r="D31" s="49"/>
      <c r="E31" s="49"/>
      <c r="F31" s="49"/>
      <c r="G31" s="49"/>
    </row>
    <row r="32" spans="1:7" ht="15">
      <c r="A32" s="13"/>
      <c r="B32" s="13"/>
      <c r="C32" s="13"/>
      <c r="D32" s="13"/>
      <c r="E32" s="13"/>
      <c r="F32" s="13"/>
      <c r="G32" s="13"/>
    </row>
  </sheetData>
  <sheetProtection/>
  <mergeCells count="24">
    <mergeCell ref="G25:G26"/>
    <mergeCell ref="B31:G31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7.140625" style="0" customWidth="1"/>
    <col min="2" max="2" width="36.7109375" style="0" customWidth="1"/>
    <col min="3" max="3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104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342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111300.48000000001</v>
      </c>
      <c r="D13" s="10">
        <f>C13/4</f>
        <v>27825.120000000003</v>
      </c>
      <c r="E13" s="10">
        <f>C13/4</f>
        <v>27825.120000000003</v>
      </c>
      <c r="F13" s="10">
        <f>C13/4</f>
        <v>27825.120000000003</v>
      </c>
      <c r="G13" s="10">
        <f>C13/4</f>
        <v>27825.120000000003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111300.48000000001</v>
      </c>
      <c r="D19" s="42">
        <f>C19/4</f>
        <v>27825.120000000003</v>
      </c>
      <c r="E19" s="42">
        <f>C19/4</f>
        <v>27825.120000000003</v>
      </c>
      <c r="F19" s="42">
        <f>C19/4</f>
        <v>27825.120000000003</v>
      </c>
      <c r="G19" s="42">
        <f>C19/4</f>
        <v>27825.120000000003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35992.079999999994</v>
      </c>
      <c r="D22" s="29">
        <f>C22/4</f>
        <v>8998.019999999999</v>
      </c>
      <c r="E22" s="29">
        <f>C22/4</f>
        <v>8998.019999999999</v>
      </c>
      <c r="F22" s="29">
        <f>C22/4</f>
        <v>8998.019999999999</v>
      </c>
      <c r="G22" s="30">
        <f>C22/4</f>
        <v>8998.019999999999</v>
      </c>
    </row>
    <row r="23" spans="1:7" ht="15" customHeight="1">
      <c r="A23" s="58" t="s">
        <v>36</v>
      </c>
      <c r="B23" s="60" t="s">
        <v>25</v>
      </c>
      <c r="C23" s="62">
        <f>C8*8.3*12</f>
        <v>34063.200000000004</v>
      </c>
      <c r="D23" s="62">
        <f>C23/4</f>
        <v>8515.800000000001</v>
      </c>
      <c r="E23" s="66">
        <f>C23/4</f>
        <v>8515.800000000001</v>
      </c>
      <c r="F23" s="66">
        <f aca="true" t="shared" si="0" ref="F23:F31">C23/4</f>
        <v>8515.800000000001</v>
      </c>
      <c r="G23" s="68">
        <f>C23/4</f>
        <v>8515.800000000001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 customHeight="1">
      <c r="A25" s="50" t="s">
        <v>37</v>
      </c>
      <c r="B25" s="52" t="s">
        <v>26</v>
      </c>
      <c r="C25" s="50">
        <f>C8*1.77*12</f>
        <v>7264.08</v>
      </c>
      <c r="D25" s="50">
        <f>C25/4</f>
        <v>1816.02</v>
      </c>
      <c r="E25" s="66">
        <f aca="true" t="shared" si="1" ref="E25:E31">C25/4</f>
        <v>1816.02</v>
      </c>
      <c r="F25" s="66">
        <f t="shared" si="0"/>
        <v>1816.02</v>
      </c>
      <c r="G25" s="68">
        <f>C25/4</f>
        <v>1816.02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4.25" customHeight="1" thickBot="1">
      <c r="A27" s="31">
        <v>1.4</v>
      </c>
      <c r="B27" s="32" t="s">
        <v>27</v>
      </c>
      <c r="C27" s="33">
        <f>C8*1.85*12</f>
        <v>7592.400000000001</v>
      </c>
      <c r="D27" s="33">
        <f>C27/4</f>
        <v>1898.1000000000001</v>
      </c>
      <c r="E27" s="29">
        <f t="shared" si="1"/>
        <v>1898.1000000000001</v>
      </c>
      <c r="F27" s="29">
        <f t="shared" si="0"/>
        <v>1898.1000000000001</v>
      </c>
      <c r="G27" s="30">
        <f>C27/4</f>
        <v>1898.1000000000001</v>
      </c>
    </row>
    <row r="28" spans="1:7" ht="46.5" customHeight="1" thickBot="1">
      <c r="A28" s="34">
        <v>1.5</v>
      </c>
      <c r="B28" s="35" t="s">
        <v>28</v>
      </c>
      <c r="C28" s="36">
        <f>C8*2.03*12</f>
        <v>8331.119999999999</v>
      </c>
      <c r="D28" s="36">
        <f>C28/4</f>
        <v>2082.7799999999997</v>
      </c>
      <c r="E28" s="29">
        <f t="shared" si="1"/>
        <v>2082.7799999999997</v>
      </c>
      <c r="F28" s="29">
        <f t="shared" si="0"/>
        <v>2082.7799999999997</v>
      </c>
      <c r="G28" s="30">
        <f>C28/4</f>
        <v>2082.7799999999997</v>
      </c>
    </row>
    <row r="29" spans="1:7" ht="73.5" customHeight="1" thickBot="1">
      <c r="A29" s="37">
        <v>1.6</v>
      </c>
      <c r="B29" s="38" t="s">
        <v>29</v>
      </c>
      <c r="C29" s="39">
        <f>C31</f>
        <v>18057.600000000002</v>
      </c>
      <c r="D29" s="46">
        <f>C29/4</f>
        <v>4514.400000000001</v>
      </c>
      <c r="E29" s="29">
        <f t="shared" si="1"/>
        <v>4514.400000000001</v>
      </c>
      <c r="F29" s="29">
        <f t="shared" si="0"/>
        <v>4514.400000000001</v>
      </c>
      <c r="G29" s="30">
        <f>C29/4</f>
        <v>4514.400000000001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" customHeight="1" thickBot="1">
      <c r="A31" s="22"/>
      <c r="B31" s="24" t="s">
        <v>33</v>
      </c>
      <c r="C31" s="39">
        <f>C8*4.4*12</f>
        <v>18057.600000000002</v>
      </c>
      <c r="D31" s="30">
        <f>C31/4</f>
        <v>4514.400000000001</v>
      </c>
      <c r="E31" s="29">
        <f t="shared" si="1"/>
        <v>4514.400000000001</v>
      </c>
      <c r="F31" s="29">
        <f t="shared" si="0"/>
        <v>4514.400000000001</v>
      </c>
      <c r="G31" s="30">
        <f>C31/4</f>
        <v>4514.400000000001</v>
      </c>
    </row>
    <row r="32" spans="1:7" ht="33.7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0" customWidth="1"/>
    <col min="2" max="2" width="38.57421875" style="0" customWidth="1"/>
    <col min="3" max="3" width="10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105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331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107720.64000000001</v>
      </c>
      <c r="D13" s="10">
        <f>C13/4</f>
        <v>26930.160000000003</v>
      </c>
      <c r="E13" s="10">
        <f>C13/4</f>
        <v>26930.160000000003</v>
      </c>
      <c r="F13" s="10">
        <f>C13/4</f>
        <v>26930.160000000003</v>
      </c>
      <c r="G13" s="10">
        <f>C13/4</f>
        <v>26930.160000000003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107720.64000000001</v>
      </c>
      <c r="D19" s="42">
        <f>C19/4</f>
        <v>26930.160000000003</v>
      </c>
      <c r="E19" s="42">
        <f>C19/4</f>
        <v>26930.160000000003</v>
      </c>
      <c r="F19" s="42">
        <f>C19/4</f>
        <v>26930.160000000003</v>
      </c>
      <c r="G19" s="42">
        <f>C19/4</f>
        <v>26930.160000000003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34834.44</v>
      </c>
      <c r="D22" s="29">
        <f>C22/4</f>
        <v>8708.61</v>
      </c>
      <c r="E22" s="29">
        <f>C22/4</f>
        <v>8708.61</v>
      </c>
      <c r="F22" s="29">
        <f>C22/4</f>
        <v>8708.61</v>
      </c>
      <c r="G22" s="30">
        <f>C22/4</f>
        <v>8708.61</v>
      </c>
    </row>
    <row r="23" spans="1:7" ht="15">
      <c r="A23" s="58" t="s">
        <v>36</v>
      </c>
      <c r="B23" s="60" t="s">
        <v>25</v>
      </c>
      <c r="C23" s="62">
        <f>C8*8.3*12</f>
        <v>32967.600000000006</v>
      </c>
      <c r="D23" s="62">
        <f>C23/4</f>
        <v>8241.900000000001</v>
      </c>
      <c r="E23" s="66">
        <f>C23/4</f>
        <v>8241.900000000001</v>
      </c>
      <c r="F23" s="66">
        <f aca="true" t="shared" si="0" ref="F23:F31">C23/4</f>
        <v>8241.900000000001</v>
      </c>
      <c r="G23" s="68">
        <f>C23/4</f>
        <v>8241.900000000001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7030.4400000000005</v>
      </c>
      <c r="D25" s="50">
        <f>C25/4</f>
        <v>1757.6100000000001</v>
      </c>
      <c r="E25" s="66">
        <f aca="true" t="shared" si="1" ref="E25:E31">C25/4</f>
        <v>1757.6100000000001</v>
      </c>
      <c r="F25" s="66">
        <f t="shared" si="0"/>
        <v>1757.6100000000001</v>
      </c>
      <c r="G25" s="68">
        <f>C25/4</f>
        <v>1757.6100000000001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1.25" customHeight="1" thickBot="1">
      <c r="A27" s="31">
        <v>1.4</v>
      </c>
      <c r="B27" s="32" t="s">
        <v>27</v>
      </c>
      <c r="C27" s="33">
        <f>C8*1.85*12</f>
        <v>7348.200000000001</v>
      </c>
      <c r="D27" s="33">
        <f>C27/4</f>
        <v>1837.0500000000002</v>
      </c>
      <c r="E27" s="29">
        <f t="shared" si="1"/>
        <v>1837.0500000000002</v>
      </c>
      <c r="F27" s="29">
        <f t="shared" si="0"/>
        <v>1837.0500000000002</v>
      </c>
      <c r="G27" s="30">
        <f>C27/4</f>
        <v>1837.0500000000002</v>
      </c>
    </row>
    <row r="28" spans="1:7" ht="42.75" customHeight="1" thickBot="1">
      <c r="A28" s="34">
        <v>1.5</v>
      </c>
      <c r="B28" s="35" t="s">
        <v>28</v>
      </c>
      <c r="C28" s="36">
        <f>C8*2.03*12</f>
        <v>8063.16</v>
      </c>
      <c r="D28" s="36">
        <f>C28/4</f>
        <v>2015.79</v>
      </c>
      <c r="E28" s="29">
        <f t="shared" si="1"/>
        <v>2015.79</v>
      </c>
      <c r="F28" s="29">
        <f t="shared" si="0"/>
        <v>2015.79</v>
      </c>
      <c r="G28" s="30">
        <f>C28/4</f>
        <v>2015.79</v>
      </c>
    </row>
    <row r="29" spans="1:7" ht="77.25" customHeight="1" thickBot="1">
      <c r="A29" s="37">
        <v>1.6</v>
      </c>
      <c r="B29" s="38" t="s">
        <v>29</v>
      </c>
      <c r="C29" s="39">
        <f>C31</f>
        <v>17476.800000000003</v>
      </c>
      <c r="D29" s="46">
        <f>C29/4</f>
        <v>4369.200000000001</v>
      </c>
      <c r="E29" s="29">
        <f t="shared" si="1"/>
        <v>4369.200000000001</v>
      </c>
      <c r="F29" s="29">
        <f t="shared" si="0"/>
        <v>4369.200000000001</v>
      </c>
      <c r="G29" s="30">
        <f>C29/4</f>
        <v>4369.200000000001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17476.800000000003</v>
      </c>
      <c r="D31" s="30">
        <f>C31/4</f>
        <v>4369.200000000001</v>
      </c>
      <c r="E31" s="29">
        <f t="shared" si="1"/>
        <v>4369.200000000001</v>
      </c>
      <c r="F31" s="29">
        <f t="shared" si="0"/>
        <v>4369.200000000001</v>
      </c>
      <c r="G31" s="30">
        <f>C31/4</f>
        <v>4369.200000000001</v>
      </c>
    </row>
    <row r="32" spans="1:7" ht="30.7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6">
      <selection activeCell="D37" sqref="D37"/>
    </sheetView>
  </sheetViews>
  <sheetFormatPr defaultColWidth="9.140625" defaultRowHeight="15"/>
  <cols>
    <col min="1" max="1" width="7.421875" style="0" customWidth="1"/>
    <col min="2" max="2" width="33.57421875" style="0" customWidth="1"/>
    <col min="3" max="3" width="11.1406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0039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44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2679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v>1059276.6</v>
      </c>
      <c r="D13" s="10">
        <f>C13/4</f>
        <v>264819.15</v>
      </c>
      <c r="E13" s="10">
        <f>C13/4</f>
        <v>264819.15</v>
      </c>
      <c r="F13" s="10">
        <f>C13/4</f>
        <v>264819.15</v>
      </c>
      <c r="G13" s="10">
        <f>C13/4</f>
        <v>264819.15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v>1059276.6</v>
      </c>
      <c r="D19" s="42">
        <f>C19/4</f>
        <v>264819.15</v>
      </c>
      <c r="E19" s="42">
        <f>C19/4</f>
        <v>264819.15</v>
      </c>
      <c r="F19" s="42">
        <f>C19/4</f>
        <v>264819.15</v>
      </c>
      <c r="G19" s="42">
        <f>C19/4</f>
        <v>264819.15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v>281937.96</v>
      </c>
      <c r="D22" s="29">
        <f>C22/4</f>
        <v>70484.49</v>
      </c>
      <c r="E22" s="29">
        <f>C22/4</f>
        <v>70484.49</v>
      </c>
      <c r="F22" s="29">
        <f>C22/4</f>
        <v>70484.49</v>
      </c>
      <c r="G22" s="30">
        <f>C22/4</f>
        <v>70484.49</v>
      </c>
    </row>
    <row r="23" spans="1:7" ht="15" customHeight="1">
      <c r="A23" s="58" t="s">
        <v>36</v>
      </c>
      <c r="B23" s="60" t="s">
        <v>25</v>
      </c>
      <c r="C23" s="62">
        <v>266828.4</v>
      </c>
      <c r="D23" s="62">
        <f>C23/4</f>
        <v>66707.1</v>
      </c>
      <c r="E23" s="66">
        <f>C23/4</f>
        <v>66707.1</v>
      </c>
      <c r="F23" s="66">
        <f aca="true" t="shared" si="0" ref="F23:F34">C23/4</f>
        <v>66707.1</v>
      </c>
      <c r="G23" s="68">
        <f>C23/4</f>
        <v>66707.1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 customHeight="1">
      <c r="A25" s="50" t="s">
        <v>37</v>
      </c>
      <c r="B25" s="52" t="s">
        <v>26</v>
      </c>
      <c r="C25" s="50">
        <v>56901.96</v>
      </c>
      <c r="D25" s="50">
        <f>C25/4</f>
        <v>14225.49</v>
      </c>
      <c r="E25" s="66">
        <f aca="true" t="shared" si="1" ref="E25:E34">C25/4</f>
        <v>14225.49</v>
      </c>
      <c r="F25" s="66">
        <f t="shared" si="0"/>
        <v>14225.49</v>
      </c>
      <c r="G25" s="68">
        <f>C25/4</f>
        <v>14225.49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26.25" thickBot="1">
      <c r="A27" s="31">
        <v>1.4</v>
      </c>
      <c r="B27" s="32" t="s">
        <v>27</v>
      </c>
      <c r="C27" s="33">
        <v>59473.8</v>
      </c>
      <c r="D27" s="33">
        <f>C27/4</f>
        <v>14868.45</v>
      </c>
      <c r="E27" s="29">
        <f t="shared" si="1"/>
        <v>14868.45</v>
      </c>
      <c r="F27" s="29">
        <f t="shared" si="0"/>
        <v>14868.45</v>
      </c>
      <c r="G27" s="30">
        <f>C27/4</f>
        <v>14868.45</v>
      </c>
    </row>
    <row r="28" spans="1:7" ht="40.5" customHeight="1" thickBot="1">
      <c r="A28" s="34">
        <v>1.5</v>
      </c>
      <c r="B28" s="35" t="s">
        <v>28</v>
      </c>
      <c r="C28" s="36">
        <v>65260.44</v>
      </c>
      <c r="D28" s="36">
        <f>C28/4</f>
        <v>16315.11</v>
      </c>
      <c r="E28" s="29">
        <f t="shared" si="1"/>
        <v>16315.11</v>
      </c>
      <c r="F28" s="29">
        <f t="shared" si="0"/>
        <v>16315.11</v>
      </c>
      <c r="G28" s="30">
        <f>C28/4</f>
        <v>16315.11</v>
      </c>
    </row>
    <row r="29" spans="1:7" ht="55.5" customHeight="1" thickBot="1">
      <c r="A29" s="37">
        <v>1.6</v>
      </c>
      <c r="B29" s="38" t="s">
        <v>29</v>
      </c>
      <c r="C29" s="39">
        <f>C31+C32+C33+C34</f>
        <v>329195.52</v>
      </c>
      <c r="D29" s="45">
        <f>C29/4</f>
        <v>82298.88</v>
      </c>
      <c r="E29" s="29">
        <f t="shared" si="1"/>
        <v>82298.88</v>
      </c>
      <c r="F29" s="29">
        <f t="shared" si="0"/>
        <v>82298.88</v>
      </c>
      <c r="G29" s="30">
        <f>C29/4</f>
        <v>82298.88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35.25" customHeight="1" thickBot="1">
      <c r="A31" s="22"/>
      <c r="B31" s="40" t="s">
        <v>30</v>
      </c>
      <c r="C31" s="39">
        <v>70082.64</v>
      </c>
      <c r="D31" s="30">
        <f>C31/4</f>
        <v>17520.66</v>
      </c>
      <c r="E31" s="29">
        <f t="shared" si="1"/>
        <v>17520.66</v>
      </c>
      <c r="F31" s="29">
        <f t="shared" si="0"/>
        <v>17520.66</v>
      </c>
      <c r="G31" s="30">
        <f>C31/4</f>
        <v>17520.66</v>
      </c>
    </row>
    <row r="32" spans="1:7" ht="42" customHeight="1" thickBot="1">
      <c r="A32" s="22"/>
      <c r="B32" s="40" t="s">
        <v>31</v>
      </c>
      <c r="C32" s="39">
        <v>82620.36</v>
      </c>
      <c r="D32" s="30">
        <f>C32/4</f>
        <v>20655.09</v>
      </c>
      <c r="E32" s="29">
        <f t="shared" si="1"/>
        <v>20655.09</v>
      </c>
      <c r="F32" s="29">
        <f t="shared" si="0"/>
        <v>20655.09</v>
      </c>
      <c r="G32" s="30">
        <f>C32/4</f>
        <v>20655.09</v>
      </c>
    </row>
    <row r="33" spans="1:7" ht="34.5" customHeight="1" thickBot="1">
      <c r="A33" s="22"/>
      <c r="B33" s="40" t="s">
        <v>32</v>
      </c>
      <c r="C33" s="39">
        <v>35041.32</v>
      </c>
      <c r="D33" s="30">
        <f>C33/4</f>
        <v>8760.33</v>
      </c>
      <c r="E33" s="29">
        <f t="shared" si="1"/>
        <v>8760.33</v>
      </c>
      <c r="F33" s="29">
        <f t="shared" si="0"/>
        <v>8760.33</v>
      </c>
      <c r="G33" s="30">
        <f>C33/4</f>
        <v>8760.33</v>
      </c>
    </row>
    <row r="34" spans="1:7" ht="15.75" thickBot="1">
      <c r="A34" s="22"/>
      <c r="B34" s="24" t="s">
        <v>33</v>
      </c>
      <c r="C34" s="39">
        <v>141451.2</v>
      </c>
      <c r="D34" s="30">
        <f>C34/4</f>
        <v>35362.8</v>
      </c>
      <c r="E34" s="29">
        <f t="shared" si="1"/>
        <v>35362.8</v>
      </c>
      <c r="F34" s="29">
        <f t="shared" si="0"/>
        <v>35362.8</v>
      </c>
      <c r="G34" s="30">
        <f>C34/4</f>
        <v>35362.8</v>
      </c>
    </row>
    <row r="35" spans="1:7" ht="25.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140625" style="0" customWidth="1"/>
    <col min="2" max="2" width="35.57421875" style="0" customWidth="1"/>
    <col min="3" max="3" width="11.140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108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724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235618.56</v>
      </c>
      <c r="D13" s="10">
        <f>C13/4</f>
        <v>58904.64</v>
      </c>
      <c r="E13" s="10">
        <f>C13/4</f>
        <v>58904.64</v>
      </c>
      <c r="F13" s="10">
        <f>C13/4</f>
        <v>58904.64</v>
      </c>
      <c r="G13" s="10">
        <f>C13/4</f>
        <v>58904.64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235618.56</v>
      </c>
      <c r="D19" s="42">
        <f>C19/4</f>
        <v>58904.64</v>
      </c>
      <c r="E19" s="42">
        <f>C19/4</f>
        <v>58904.64</v>
      </c>
      <c r="F19" s="42">
        <f>C19/4</f>
        <v>58904.64</v>
      </c>
      <c r="G19" s="42">
        <f>C19/4</f>
        <v>58904.64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76193.76</v>
      </c>
      <c r="D22" s="29">
        <f>C22/4</f>
        <v>19048.44</v>
      </c>
      <c r="E22" s="29">
        <f>C22/4</f>
        <v>19048.44</v>
      </c>
      <c r="F22" s="29">
        <f>C22/4</f>
        <v>19048.44</v>
      </c>
      <c r="G22" s="30">
        <f>C22/4</f>
        <v>19048.44</v>
      </c>
    </row>
    <row r="23" spans="1:7" ht="15">
      <c r="A23" s="58" t="s">
        <v>36</v>
      </c>
      <c r="B23" s="60" t="s">
        <v>25</v>
      </c>
      <c r="C23" s="62">
        <f>C8*8.3*12</f>
        <v>72110.40000000001</v>
      </c>
      <c r="D23" s="62">
        <f>C23/4</f>
        <v>18027.600000000002</v>
      </c>
      <c r="E23" s="66">
        <f>C23/4</f>
        <v>18027.600000000002</v>
      </c>
      <c r="F23" s="66">
        <f aca="true" t="shared" si="0" ref="F23:F31">C23/4</f>
        <v>18027.600000000002</v>
      </c>
      <c r="G23" s="68">
        <f>C23/4</f>
        <v>18027.600000000002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15377.76</v>
      </c>
      <c r="D25" s="50">
        <f>C25/4</f>
        <v>3844.44</v>
      </c>
      <c r="E25" s="66">
        <f aca="true" t="shared" si="1" ref="E25:E31">C25/4</f>
        <v>3844.44</v>
      </c>
      <c r="F25" s="66">
        <f t="shared" si="0"/>
        <v>3844.44</v>
      </c>
      <c r="G25" s="68">
        <f>C25/4</f>
        <v>3844.44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26.25" thickBot="1">
      <c r="A27" s="31">
        <v>1.4</v>
      </c>
      <c r="B27" s="32" t="s">
        <v>27</v>
      </c>
      <c r="C27" s="33">
        <f>C8*1.85*12</f>
        <v>16072.800000000001</v>
      </c>
      <c r="D27" s="33">
        <f>C27/4</f>
        <v>4018.2000000000003</v>
      </c>
      <c r="E27" s="29">
        <f t="shared" si="1"/>
        <v>4018.2000000000003</v>
      </c>
      <c r="F27" s="29">
        <f t="shared" si="0"/>
        <v>4018.2000000000003</v>
      </c>
      <c r="G27" s="30">
        <f>C27/4</f>
        <v>4018.2000000000003</v>
      </c>
    </row>
    <row r="28" spans="1:7" ht="26.25" thickBot="1">
      <c r="A28" s="34">
        <v>1.5</v>
      </c>
      <c r="B28" s="35" t="s">
        <v>28</v>
      </c>
      <c r="C28" s="36">
        <f>C8*2.03*12</f>
        <v>17636.64</v>
      </c>
      <c r="D28" s="36">
        <f>C28/4</f>
        <v>4409.16</v>
      </c>
      <c r="E28" s="29">
        <f t="shared" si="1"/>
        <v>4409.16</v>
      </c>
      <c r="F28" s="29">
        <f t="shared" si="0"/>
        <v>4409.16</v>
      </c>
      <c r="G28" s="30">
        <f>C28/4</f>
        <v>4409.16</v>
      </c>
    </row>
    <row r="29" spans="1:7" ht="57.75" thickBot="1">
      <c r="A29" s="37">
        <v>1.6</v>
      </c>
      <c r="B29" s="38" t="s">
        <v>29</v>
      </c>
      <c r="C29" s="39">
        <f>C31</f>
        <v>38227.200000000004</v>
      </c>
      <c r="D29" s="46">
        <f>C29/4</f>
        <v>9556.800000000001</v>
      </c>
      <c r="E29" s="29">
        <f t="shared" si="1"/>
        <v>9556.800000000001</v>
      </c>
      <c r="F29" s="29">
        <f t="shared" si="0"/>
        <v>9556.800000000001</v>
      </c>
      <c r="G29" s="30">
        <f>C29/4</f>
        <v>9556.800000000001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38227.200000000004</v>
      </c>
      <c r="D31" s="30">
        <f>C31/4</f>
        <v>9556.800000000001</v>
      </c>
      <c r="E31" s="29">
        <f t="shared" si="1"/>
        <v>9556.800000000001</v>
      </c>
      <c r="F31" s="29">
        <f t="shared" si="0"/>
        <v>9556.800000000001</v>
      </c>
      <c r="G31" s="30">
        <f>C31/4</f>
        <v>9556.800000000001</v>
      </c>
    </row>
    <row r="32" spans="1:7" ht="24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421875" style="0" customWidth="1"/>
    <col min="2" max="2" width="35.140625" style="0" customWidth="1"/>
    <col min="3" max="3" width="12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109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724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235618.56</v>
      </c>
      <c r="D13" s="10">
        <f>C13/4</f>
        <v>58904.64</v>
      </c>
      <c r="E13" s="10">
        <f>C13/4</f>
        <v>58904.64</v>
      </c>
      <c r="F13" s="10">
        <f>C13/4</f>
        <v>58904.64</v>
      </c>
      <c r="G13" s="10">
        <f>C13/4</f>
        <v>58904.64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235618.56</v>
      </c>
      <c r="D19" s="42">
        <f>C19/4</f>
        <v>58904.64</v>
      </c>
      <c r="E19" s="42">
        <f>C19/4</f>
        <v>58904.64</v>
      </c>
      <c r="F19" s="42">
        <f>C19/4</f>
        <v>58904.64</v>
      </c>
      <c r="G19" s="42">
        <f>C19/4</f>
        <v>58904.64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76193.76</v>
      </c>
      <c r="D22" s="29">
        <f>C22/4</f>
        <v>19048.44</v>
      </c>
      <c r="E22" s="29">
        <f>C22/4</f>
        <v>19048.44</v>
      </c>
      <c r="F22" s="29">
        <f>C22/4</f>
        <v>19048.44</v>
      </c>
      <c r="G22" s="30">
        <f>C22/4</f>
        <v>19048.44</v>
      </c>
    </row>
    <row r="23" spans="1:7" ht="15">
      <c r="A23" s="58" t="s">
        <v>36</v>
      </c>
      <c r="B23" s="60" t="s">
        <v>25</v>
      </c>
      <c r="C23" s="62">
        <f>C8*8.3*12</f>
        <v>72110.40000000001</v>
      </c>
      <c r="D23" s="62">
        <f>C23/4</f>
        <v>18027.600000000002</v>
      </c>
      <c r="E23" s="66">
        <f>C23/4</f>
        <v>18027.600000000002</v>
      </c>
      <c r="F23" s="66">
        <f aca="true" t="shared" si="0" ref="F23:F31">C23/4</f>
        <v>18027.600000000002</v>
      </c>
      <c r="G23" s="68">
        <f>C23/4</f>
        <v>18027.600000000002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15377.76</v>
      </c>
      <c r="D25" s="50">
        <f>C25/4</f>
        <v>3844.44</v>
      </c>
      <c r="E25" s="66">
        <f aca="true" t="shared" si="1" ref="E25:E31">C25/4</f>
        <v>3844.44</v>
      </c>
      <c r="F25" s="66">
        <f t="shared" si="0"/>
        <v>3844.44</v>
      </c>
      <c r="G25" s="68">
        <f>C25/4</f>
        <v>3844.44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26.25" thickBot="1">
      <c r="A27" s="31">
        <v>1.4</v>
      </c>
      <c r="B27" s="32" t="s">
        <v>27</v>
      </c>
      <c r="C27" s="33">
        <f>C8*1.85*12</f>
        <v>16072.800000000001</v>
      </c>
      <c r="D27" s="33">
        <f>C27/4</f>
        <v>4018.2000000000003</v>
      </c>
      <c r="E27" s="29">
        <f t="shared" si="1"/>
        <v>4018.2000000000003</v>
      </c>
      <c r="F27" s="29">
        <f t="shared" si="0"/>
        <v>4018.2000000000003</v>
      </c>
      <c r="G27" s="30">
        <f>C27/4</f>
        <v>4018.2000000000003</v>
      </c>
    </row>
    <row r="28" spans="1:7" ht="26.25" thickBot="1">
      <c r="A28" s="34">
        <v>1.5</v>
      </c>
      <c r="B28" s="35" t="s">
        <v>28</v>
      </c>
      <c r="C28" s="36">
        <f>C8*2.03*12</f>
        <v>17636.64</v>
      </c>
      <c r="D28" s="36">
        <f>C28/4</f>
        <v>4409.16</v>
      </c>
      <c r="E28" s="29">
        <f t="shared" si="1"/>
        <v>4409.16</v>
      </c>
      <c r="F28" s="29">
        <f t="shared" si="0"/>
        <v>4409.16</v>
      </c>
      <c r="G28" s="30">
        <f>C28/4</f>
        <v>4409.16</v>
      </c>
    </row>
    <row r="29" spans="1:7" ht="57.75" thickBot="1">
      <c r="A29" s="37">
        <v>1.6</v>
      </c>
      <c r="B29" s="38" t="s">
        <v>29</v>
      </c>
      <c r="C29" s="39">
        <f>C31</f>
        <v>38227.200000000004</v>
      </c>
      <c r="D29" s="46">
        <f>C29/4</f>
        <v>9556.800000000001</v>
      </c>
      <c r="E29" s="29">
        <f t="shared" si="1"/>
        <v>9556.800000000001</v>
      </c>
      <c r="F29" s="29">
        <f t="shared" si="0"/>
        <v>9556.800000000001</v>
      </c>
      <c r="G29" s="30">
        <f>C29/4</f>
        <v>9556.800000000001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38227.200000000004</v>
      </c>
      <c r="D31" s="30">
        <f>C31/4</f>
        <v>9556.800000000001</v>
      </c>
      <c r="E31" s="29">
        <f t="shared" si="1"/>
        <v>9556.800000000001</v>
      </c>
      <c r="F31" s="29">
        <f t="shared" si="0"/>
        <v>9556.800000000001</v>
      </c>
      <c r="G31" s="30">
        <f>C31/4</f>
        <v>9556.800000000001</v>
      </c>
    </row>
    <row r="32" spans="1:7" ht="23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3"/>
    </sheetView>
  </sheetViews>
  <sheetFormatPr defaultColWidth="9.140625" defaultRowHeight="15"/>
  <cols>
    <col min="1" max="1" width="6.7109375" style="0" customWidth="1"/>
    <col min="2" max="2" width="36.57421875" style="0" customWidth="1"/>
    <col min="3" max="3" width="10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110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718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233665.91999999998</v>
      </c>
      <c r="D13" s="10">
        <f>C13/4</f>
        <v>58416.479999999996</v>
      </c>
      <c r="E13" s="10">
        <f>C13/4</f>
        <v>58416.479999999996</v>
      </c>
      <c r="F13" s="10">
        <f>C13/4</f>
        <v>58416.479999999996</v>
      </c>
      <c r="G13" s="10">
        <f>C13/4</f>
        <v>58416.479999999996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233665.91999999998</v>
      </c>
      <c r="D19" s="42">
        <f>C19/4</f>
        <v>58416.479999999996</v>
      </c>
      <c r="E19" s="42">
        <f>C19/4</f>
        <v>58416.479999999996</v>
      </c>
      <c r="F19" s="42">
        <f>C19/4</f>
        <v>58416.479999999996</v>
      </c>
      <c r="G19" s="42">
        <f>C19/4</f>
        <v>58416.479999999996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75562.31999999999</v>
      </c>
      <c r="D22" s="29">
        <f>C22/4</f>
        <v>18890.579999999998</v>
      </c>
      <c r="E22" s="29">
        <f>C22/4</f>
        <v>18890.579999999998</v>
      </c>
      <c r="F22" s="29">
        <f>C22/4</f>
        <v>18890.579999999998</v>
      </c>
      <c r="G22" s="30">
        <f>C22/4</f>
        <v>18890.579999999998</v>
      </c>
    </row>
    <row r="23" spans="1:7" ht="15">
      <c r="A23" s="58" t="s">
        <v>36</v>
      </c>
      <c r="B23" s="60" t="s">
        <v>25</v>
      </c>
      <c r="C23" s="62">
        <f>C8*8.3*12</f>
        <v>71512.8</v>
      </c>
      <c r="D23" s="62">
        <f>C23/4</f>
        <v>17878.2</v>
      </c>
      <c r="E23" s="66">
        <f>C23/4</f>
        <v>17878.2</v>
      </c>
      <c r="F23" s="66">
        <f aca="true" t="shared" si="0" ref="F23:F31">C23/4</f>
        <v>17878.2</v>
      </c>
      <c r="G23" s="68">
        <f>C23/4</f>
        <v>17878.2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15250.32</v>
      </c>
      <c r="D25" s="50">
        <f>C25/4</f>
        <v>3812.58</v>
      </c>
      <c r="E25" s="66">
        <f aca="true" t="shared" si="1" ref="E25:E31">C25/4</f>
        <v>3812.58</v>
      </c>
      <c r="F25" s="66">
        <f t="shared" si="0"/>
        <v>3812.58</v>
      </c>
      <c r="G25" s="68">
        <f>C25/4</f>
        <v>3812.58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26.25" thickBot="1">
      <c r="A27" s="31">
        <v>1.4</v>
      </c>
      <c r="B27" s="32" t="s">
        <v>27</v>
      </c>
      <c r="C27" s="33">
        <f>C8*1.85*12</f>
        <v>15939.599999999999</v>
      </c>
      <c r="D27" s="33">
        <f>C27/4</f>
        <v>3984.8999999999996</v>
      </c>
      <c r="E27" s="29">
        <f t="shared" si="1"/>
        <v>3984.8999999999996</v>
      </c>
      <c r="F27" s="29">
        <f t="shared" si="0"/>
        <v>3984.8999999999996</v>
      </c>
      <c r="G27" s="30">
        <f>C27/4</f>
        <v>3984.8999999999996</v>
      </c>
    </row>
    <row r="28" spans="1:7" ht="26.25" thickBot="1">
      <c r="A28" s="34">
        <v>1.5</v>
      </c>
      <c r="B28" s="35" t="s">
        <v>28</v>
      </c>
      <c r="C28" s="36">
        <f>C8*2.03*12</f>
        <v>17490.48</v>
      </c>
      <c r="D28" s="36">
        <f>C28/4</f>
        <v>4372.62</v>
      </c>
      <c r="E28" s="29">
        <f t="shared" si="1"/>
        <v>4372.62</v>
      </c>
      <c r="F28" s="29">
        <f t="shared" si="0"/>
        <v>4372.62</v>
      </c>
      <c r="G28" s="30">
        <f>C28/4</f>
        <v>4372.62</v>
      </c>
    </row>
    <row r="29" spans="1:7" ht="57.75" thickBot="1">
      <c r="A29" s="37">
        <v>1.6</v>
      </c>
      <c r="B29" s="38" t="s">
        <v>29</v>
      </c>
      <c r="C29" s="39">
        <f>C31</f>
        <v>37910.4</v>
      </c>
      <c r="D29" s="46">
        <f>C29/4</f>
        <v>9477.6</v>
      </c>
      <c r="E29" s="29">
        <f t="shared" si="1"/>
        <v>9477.6</v>
      </c>
      <c r="F29" s="29">
        <f t="shared" si="0"/>
        <v>9477.6</v>
      </c>
      <c r="G29" s="30">
        <f>C29/4</f>
        <v>9477.6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37910.4</v>
      </c>
      <c r="D31" s="30">
        <f>C31/4</f>
        <v>9477.6</v>
      </c>
      <c r="E31" s="29">
        <f t="shared" si="1"/>
        <v>9477.6</v>
      </c>
      <c r="F31" s="29">
        <f t="shared" si="0"/>
        <v>9477.6</v>
      </c>
      <c r="G31" s="30">
        <f>C31/4</f>
        <v>9477.6</v>
      </c>
    </row>
    <row r="32" spans="1:7" ht="30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D8" sqref="D8"/>
    </sheetView>
  </sheetViews>
  <sheetFormatPr defaultColWidth="9.140625" defaultRowHeight="15"/>
  <cols>
    <col min="1" max="1" width="6.421875" style="0" customWidth="1"/>
    <col min="2" max="2" width="33.7109375" style="0" customWidth="1"/>
    <col min="3" max="3" width="11.281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111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719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233991.36000000004</v>
      </c>
      <c r="D13" s="10">
        <f>C13/4</f>
        <v>58497.84000000001</v>
      </c>
      <c r="E13" s="10">
        <f>C13/4</f>
        <v>58497.84000000001</v>
      </c>
      <c r="F13" s="10">
        <f>C13/4</f>
        <v>58497.84000000001</v>
      </c>
      <c r="G13" s="10">
        <f>C13/4</f>
        <v>58497.84000000001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233991.36000000004</v>
      </c>
      <c r="D19" s="42">
        <f>C19/4</f>
        <v>58497.84000000001</v>
      </c>
      <c r="E19" s="42">
        <f>C19/4</f>
        <v>58497.84000000001</v>
      </c>
      <c r="F19" s="42">
        <f>C19/4</f>
        <v>58497.84000000001</v>
      </c>
      <c r="G19" s="42">
        <f>C19/4</f>
        <v>58497.84000000001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75667.56</v>
      </c>
      <c r="D22" s="29">
        <f>C22/4</f>
        <v>18916.89</v>
      </c>
      <c r="E22" s="29">
        <f>C22/4</f>
        <v>18916.89</v>
      </c>
      <c r="F22" s="29">
        <f>C22/4</f>
        <v>18916.89</v>
      </c>
      <c r="G22" s="30">
        <f>C22/4</f>
        <v>18916.89</v>
      </c>
    </row>
    <row r="23" spans="1:7" ht="15">
      <c r="A23" s="58" t="s">
        <v>36</v>
      </c>
      <c r="B23" s="60" t="s">
        <v>25</v>
      </c>
      <c r="C23" s="62">
        <f>C8*8.3*12</f>
        <v>71612.40000000001</v>
      </c>
      <c r="D23" s="62">
        <f>C23/4</f>
        <v>17903.100000000002</v>
      </c>
      <c r="E23" s="66">
        <f>C23/4</f>
        <v>17903.100000000002</v>
      </c>
      <c r="F23" s="66">
        <f aca="true" t="shared" si="0" ref="F23:F31">C23/4</f>
        <v>17903.100000000002</v>
      </c>
      <c r="G23" s="68">
        <f>C23/4</f>
        <v>17903.100000000002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15271.560000000001</v>
      </c>
      <c r="D25" s="50">
        <f>C25/4</f>
        <v>3817.8900000000003</v>
      </c>
      <c r="E25" s="66">
        <f aca="true" t="shared" si="1" ref="E25:E31">C25/4</f>
        <v>3817.8900000000003</v>
      </c>
      <c r="F25" s="66">
        <f t="shared" si="0"/>
        <v>3817.8900000000003</v>
      </c>
      <c r="G25" s="68">
        <f>C25/4</f>
        <v>3817.8900000000003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26.25" thickBot="1">
      <c r="A27" s="31">
        <v>1.4</v>
      </c>
      <c r="B27" s="32" t="s">
        <v>27</v>
      </c>
      <c r="C27" s="33">
        <f>C8*1.85*12</f>
        <v>15961.800000000001</v>
      </c>
      <c r="D27" s="33">
        <f>C27/4</f>
        <v>3990.4500000000003</v>
      </c>
      <c r="E27" s="29">
        <f t="shared" si="1"/>
        <v>3990.4500000000003</v>
      </c>
      <c r="F27" s="29">
        <f t="shared" si="0"/>
        <v>3990.4500000000003</v>
      </c>
      <c r="G27" s="30">
        <f>C27/4</f>
        <v>3990.4500000000003</v>
      </c>
    </row>
    <row r="28" spans="1:7" ht="26.25" thickBot="1">
      <c r="A28" s="34">
        <v>1.5</v>
      </c>
      <c r="B28" s="35" t="s">
        <v>28</v>
      </c>
      <c r="C28" s="36">
        <f>C8*2.03*12</f>
        <v>17514.84</v>
      </c>
      <c r="D28" s="36">
        <f>C28/4</f>
        <v>4378.71</v>
      </c>
      <c r="E28" s="29">
        <f t="shared" si="1"/>
        <v>4378.71</v>
      </c>
      <c r="F28" s="29">
        <f t="shared" si="0"/>
        <v>4378.71</v>
      </c>
      <c r="G28" s="30">
        <f>C28/4</f>
        <v>4378.71</v>
      </c>
    </row>
    <row r="29" spans="1:7" ht="57.75" thickBot="1">
      <c r="A29" s="37">
        <v>1.6</v>
      </c>
      <c r="B29" s="38" t="s">
        <v>29</v>
      </c>
      <c r="C29" s="39">
        <f>C31</f>
        <v>37963.200000000004</v>
      </c>
      <c r="D29" s="46">
        <f>C29/4</f>
        <v>9490.800000000001</v>
      </c>
      <c r="E29" s="29">
        <f t="shared" si="1"/>
        <v>9490.800000000001</v>
      </c>
      <c r="F29" s="29">
        <f t="shared" si="0"/>
        <v>9490.800000000001</v>
      </c>
      <c r="G29" s="30">
        <f>C29/4</f>
        <v>9490.800000000001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37963.200000000004</v>
      </c>
      <c r="D31" s="30">
        <f>C31/4</f>
        <v>9490.800000000001</v>
      </c>
      <c r="E31" s="29">
        <f t="shared" si="1"/>
        <v>9490.800000000001</v>
      </c>
      <c r="F31" s="29">
        <f t="shared" si="0"/>
        <v>9490.800000000001</v>
      </c>
      <c r="G31" s="30">
        <f>C31/4</f>
        <v>9490.800000000001</v>
      </c>
    </row>
    <row r="32" spans="1:7" ht="29.2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.28125" style="0" customWidth="1"/>
    <col min="2" max="2" width="36.28125" style="0" customWidth="1"/>
    <col min="3" max="3" width="10.57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112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27.12</v>
      </c>
    </row>
    <row r="8" spans="1:7" ht="15">
      <c r="A8" s="13"/>
      <c r="B8" s="3" t="s">
        <v>6</v>
      </c>
      <c r="C8" s="12">
        <v>722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234967.68</v>
      </c>
      <c r="D13" s="10">
        <f>C13/4</f>
        <v>58741.92</v>
      </c>
      <c r="E13" s="10">
        <f>C13/4</f>
        <v>58741.92</v>
      </c>
      <c r="F13" s="10">
        <f>C13/4</f>
        <v>58741.92</v>
      </c>
      <c r="G13" s="10">
        <f>C13/4</f>
        <v>58741.92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234967.68</v>
      </c>
      <c r="D19" s="42">
        <f>C19/4</f>
        <v>58741.92</v>
      </c>
      <c r="E19" s="42">
        <f>C19/4</f>
        <v>58741.92</v>
      </c>
      <c r="F19" s="42">
        <f>C19/4</f>
        <v>58741.92</v>
      </c>
      <c r="G19" s="42">
        <f>C19/4</f>
        <v>58741.92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75983.28</v>
      </c>
      <c r="D22" s="29">
        <f>C22/4</f>
        <v>18995.82</v>
      </c>
      <c r="E22" s="29">
        <f>C22/4</f>
        <v>18995.82</v>
      </c>
      <c r="F22" s="29">
        <f>C22/4</f>
        <v>18995.82</v>
      </c>
      <c r="G22" s="30">
        <f>C22/4</f>
        <v>18995.82</v>
      </c>
    </row>
    <row r="23" spans="1:7" ht="15">
      <c r="A23" s="58" t="s">
        <v>36</v>
      </c>
      <c r="B23" s="60" t="s">
        <v>25</v>
      </c>
      <c r="C23" s="62">
        <f>C8*8.3*12</f>
        <v>71911.20000000001</v>
      </c>
      <c r="D23" s="62">
        <f>C23/4</f>
        <v>17977.800000000003</v>
      </c>
      <c r="E23" s="66">
        <f>C23/4</f>
        <v>17977.800000000003</v>
      </c>
      <c r="F23" s="66">
        <f aca="true" t="shared" si="0" ref="F23:F31">C23/4</f>
        <v>17977.800000000003</v>
      </c>
      <c r="G23" s="68">
        <f>C23/4</f>
        <v>17977.800000000003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15335.28</v>
      </c>
      <c r="D25" s="50">
        <f>C25/4</f>
        <v>3833.82</v>
      </c>
      <c r="E25" s="66">
        <f aca="true" t="shared" si="1" ref="E25:E31">C25/4</f>
        <v>3833.82</v>
      </c>
      <c r="F25" s="66">
        <f t="shared" si="0"/>
        <v>3833.82</v>
      </c>
      <c r="G25" s="68">
        <f>C25/4</f>
        <v>3833.82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26.25" thickBot="1">
      <c r="A27" s="31">
        <v>1.4</v>
      </c>
      <c r="B27" s="32" t="s">
        <v>27</v>
      </c>
      <c r="C27" s="33">
        <f>C8*1.85*12</f>
        <v>16028.400000000001</v>
      </c>
      <c r="D27" s="33">
        <f>C27/4</f>
        <v>4007.1000000000004</v>
      </c>
      <c r="E27" s="29">
        <f t="shared" si="1"/>
        <v>4007.1000000000004</v>
      </c>
      <c r="F27" s="29">
        <f t="shared" si="0"/>
        <v>4007.1000000000004</v>
      </c>
      <c r="G27" s="30">
        <f>C27/4</f>
        <v>4007.1000000000004</v>
      </c>
    </row>
    <row r="28" spans="1:7" ht="26.25" thickBot="1">
      <c r="A28" s="34">
        <v>1.5</v>
      </c>
      <c r="B28" s="35" t="s">
        <v>28</v>
      </c>
      <c r="C28" s="36">
        <f>C8*2.03*12</f>
        <v>17587.92</v>
      </c>
      <c r="D28" s="36">
        <f>C28/4</f>
        <v>4396.98</v>
      </c>
      <c r="E28" s="29">
        <f t="shared" si="1"/>
        <v>4396.98</v>
      </c>
      <c r="F28" s="29">
        <f t="shared" si="0"/>
        <v>4396.98</v>
      </c>
      <c r="G28" s="30">
        <f>C28/4</f>
        <v>4396.98</v>
      </c>
    </row>
    <row r="29" spans="1:7" ht="57.75" thickBot="1">
      <c r="A29" s="37">
        <v>1.6</v>
      </c>
      <c r="B29" s="38" t="s">
        <v>29</v>
      </c>
      <c r="C29" s="39">
        <f>C31</f>
        <v>38121.600000000006</v>
      </c>
      <c r="D29" s="46">
        <f>C29/4</f>
        <v>9530.400000000001</v>
      </c>
      <c r="E29" s="29">
        <f t="shared" si="1"/>
        <v>9530.400000000001</v>
      </c>
      <c r="F29" s="29">
        <f t="shared" si="0"/>
        <v>9530.400000000001</v>
      </c>
      <c r="G29" s="30">
        <f>C29/4</f>
        <v>9530.400000000001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38121.600000000006</v>
      </c>
      <c r="D31" s="30">
        <f>C31/4</f>
        <v>9530.400000000001</v>
      </c>
      <c r="E31" s="29">
        <f t="shared" si="1"/>
        <v>9530.400000000001</v>
      </c>
      <c r="F31" s="29">
        <f t="shared" si="0"/>
        <v>9530.400000000001</v>
      </c>
      <c r="G31" s="30">
        <f>C31/4</f>
        <v>9530.400000000001</v>
      </c>
    </row>
    <row r="32" spans="1:7" ht="27.75" customHeight="1">
      <c r="A32" s="13"/>
      <c r="B32" s="49" t="s">
        <v>34</v>
      </c>
      <c r="C32" s="49"/>
      <c r="D32" s="49"/>
      <c r="E32" s="49"/>
      <c r="F32" s="49"/>
      <c r="G32" s="49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</sheetData>
  <sheetProtection/>
  <mergeCells count="24">
    <mergeCell ref="G25:G26"/>
    <mergeCell ref="B32:G32"/>
    <mergeCell ref="A25:A26"/>
    <mergeCell ref="B25:B26"/>
    <mergeCell ref="C25:C26"/>
    <mergeCell ref="D25:D26"/>
    <mergeCell ref="E25:E26"/>
    <mergeCell ref="F25:F26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7.421875" style="0" customWidth="1"/>
    <col min="2" max="2" width="33.7109375" style="0" customWidth="1"/>
    <col min="3" max="3" width="11.42187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113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15.02</v>
      </c>
    </row>
    <row r="8" spans="1:7" ht="15">
      <c r="A8" s="13"/>
      <c r="B8" s="3" t="s">
        <v>6</v>
      </c>
      <c r="C8" s="12">
        <v>161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29018.64</v>
      </c>
      <c r="D13" s="10">
        <f>C13/4</f>
        <v>7254.66</v>
      </c>
      <c r="E13" s="10">
        <f>C13/4</f>
        <v>7254.66</v>
      </c>
      <c r="F13" s="10">
        <f>C13/4</f>
        <v>7254.66</v>
      </c>
      <c r="G13" s="10">
        <f>C13/4</f>
        <v>7254.66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29018.64</v>
      </c>
      <c r="D19" s="42">
        <f>C19/4</f>
        <v>7254.66</v>
      </c>
      <c r="E19" s="42">
        <f>C19/4</f>
        <v>7254.66</v>
      </c>
      <c r="F19" s="42">
        <f>C19/4</f>
        <v>7254.66</v>
      </c>
      <c r="G19" s="42">
        <f>C19/4</f>
        <v>7254.66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16943.64</v>
      </c>
      <c r="D22" s="29">
        <f>C22/4</f>
        <v>4235.91</v>
      </c>
      <c r="E22" s="29">
        <f>C22/4</f>
        <v>4235.91</v>
      </c>
      <c r="F22" s="29">
        <f>C22/4</f>
        <v>4235.91</v>
      </c>
      <c r="G22" s="30">
        <f>C22/4</f>
        <v>4235.91</v>
      </c>
    </row>
    <row r="23" spans="1:7" ht="26.25" thickBot="1">
      <c r="A23" s="31">
        <v>1.4</v>
      </c>
      <c r="B23" s="32" t="s">
        <v>27</v>
      </c>
      <c r="C23" s="33">
        <f>C8*1.85*12</f>
        <v>3574.2000000000003</v>
      </c>
      <c r="D23" s="33">
        <f>C23/4</f>
        <v>893.5500000000001</v>
      </c>
      <c r="E23" s="29">
        <f>C23/4</f>
        <v>893.5500000000001</v>
      </c>
      <c r="F23" s="29">
        <f>C23/4</f>
        <v>893.5500000000001</v>
      </c>
      <c r="G23" s="30">
        <f>C23/4</f>
        <v>893.5500000000001</v>
      </c>
    </row>
    <row r="24" spans="1:7" ht="57.75" thickBot="1">
      <c r="A24" s="37">
        <v>1.6</v>
      </c>
      <c r="B24" s="38" t="s">
        <v>29</v>
      </c>
      <c r="C24" s="39">
        <f>C26</f>
        <v>8500.800000000001</v>
      </c>
      <c r="D24" s="46">
        <f>C24/4</f>
        <v>2125.2000000000003</v>
      </c>
      <c r="E24" s="29">
        <f>C24/4</f>
        <v>2125.2000000000003</v>
      </c>
      <c r="F24" s="29">
        <f>C24/4</f>
        <v>2125.2000000000003</v>
      </c>
      <c r="G24" s="30">
        <f>C24/4</f>
        <v>2125.2000000000003</v>
      </c>
    </row>
    <row r="25" spans="1:7" ht="15.75" thickBot="1">
      <c r="A25" s="22"/>
      <c r="B25" s="24" t="s">
        <v>22</v>
      </c>
      <c r="C25" s="24"/>
      <c r="D25" s="24"/>
      <c r="E25" s="29"/>
      <c r="F25" s="29"/>
      <c r="G25" s="30"/>
    </row>
    <row r="26" spans="1:7" ht="15.75" thickBot="1">
      <c r="A26" s="22"/>
      <c r="B26" s="24" t="s">
        <v>33</v>
      </c>
      <c r="C26" s="39">
        <f>C8*4.4*12</f>
        <v>8500.800000000001</v>
      </c>
      <c r="D26" s="30">
        <f>C26/4</f>
        <v>2125.2000000000003</v>
      </c>
      <c r="E26" s="29">
        <f>C26/4</f>
        <v>2125.2000000000003</v>
      </c>
      <c r="F26" s="29">
        <f>C26/4</f>
        <v>2125.2000000000003</v>
      </c>
      <c r="G26" s="30">
        <f>C26/4</f>
        <v>2125.2000000000003</v>
      </c>
    </row>
    <row r="27" spans="1:7" ht="26.25" customHeight="1">
      <c r="A27" s="13"/>
      <c r="B27" s="49" t="s">
        <v>34</v>
      </c>
      <c r="C27" s="49"/>
      <c r="D27" s="49"/>
      <c r="E27" s="49"/>
      <c r="F27" s="49"/>
      <c r="G27" s="49"/>
    </row>
    <row r="28" spans="1:7" ht="15">
      <c r="A28" s="13"/>
      <c r="B28" s="13"/>
      <c r="C28" s="13"/>
      <c r="D28" s="13"/>
      <c r="E28" s="13"/>
      <c r="F28" s="13"/>
      <c r="G28" s="13"/>
    </row>
    <row r="29" spans="1:7" ht="15">
      <c r="A29" s="13"/>
      <c r="B29" s="13"/>
      <c r="C29" s="13"/>
      <c r="D29" s="13"/>
      <c r="E29" s="13"/>
      <c r="F29" s="13"/>
      <c r="G29" s="13"/>
    </row>
  </sheetData>
  <sheetProtection/>
  <mergeCells count="10">
    <mergeCell ref="E7:F7"/>
    <mergeCell ref="D10:G10"/>
    <mergeCell ref="A16:G16"/>
    <mergeCell ref="B27:G27"/>
    <mergeCell ref="E6:F6"/>
    <mergeCell ref="C1:D1"/>
    <mergeCell ref="B2:G2"/>
    <mergeCell ref="B3:G3"/>
    <mergeCell ref="C4:D4"/>
    <mergeCell ref="E5:F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D7" sqref="D7"/>
    </sheetView>
  </sheetViews>
  <sheetFormatPr defaultColWidth="9.140625" defaultRowHeight="15"/>
  <cols>
    <col min="1" max="1" width="5.8515625" style="0" customWidth="1"/>
    <col min="2" max="2" width="33.421875" style="0" customWidth="1"/>
    <col min="3" max="3" width="9.574218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116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15.02</v>
      </c>
    </row>
    <row r="8" spans="1:7" ht="15">
      <c r="A8" s="44"/>
      <c r="B8" s="3" t="s">
        <v>6</v>
      </c>
      <c r="C8" s="43">
        <v>161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29018.64</v>
      </c>
      <c r="D13" s="10">
        <f>C13/4</f>
        <v>7254.66</v>
      </c>
      <c r="E13" s="10">
        <f>C13/4</f>
        <v>7254.66</v>
      </c>
      <c r="F13" s="10">
        <f>C13/4</f>
        <v>7254.66</v>
      </c>
      <c r="G13" s="10">
        <f>C13/4</f>
        <v>7254.66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29018.64</v>
      </c>
      <c r="D19" s="42">
        <f>C19/4</f>
        <v>7254.66</v>
      </c>
      <c r="E19" s="42">
        <f>C19/4</f>
        <v>7254.66</v>
      </c>
      <c r="F19" s="42">
        <f>C19/4</f>
        <v>7254.66</v>
      </c>
      <c r="G19" s="42">
        <f>C19/4</f>
        <v>7254.66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16943.64</v>
      </c>
      <c r="D22" s="29">
        <f>C22/4</f>
        <v>4235.91</v>
      </c>
      <c r="E22" s="29">
        <f>C22/4</f>
        <v>4235.91</v>
      </c>
      <c r="F22" s="29">
        <f>C22/4</f>
        <v>4235.91</v>
      </c>
      <c r="G22" s="30">
        <f>C22/4</f>
        <v>4235.91</v>
      </c>
    </row>
    <row r="23" spans="1:7" ht="39" customHeight="1" thickBot="1">
      <c r="A23" s="31">
        <v>1.4</v>
      </c>
      <c r="B23" s="32" t="s">
        <v>27</v>
      </c>
      <c r="C23" s="33">
        <f>C8*1.85*12</f>
        <v>3574.2000000000003</v>
      </c>
      <c r="D23" s="33">
        <f>C23/4</f>
        <v>893.5500000000001</v>
      </c>
      <c r="E23" s="29">
        <f>C23/4</f>
        <v>893.5500000000001</v>
      </c>
      <c r="F23" s="29">
        <f>C23/4</f>
        <v>893.5500000000001</v>
      </c>
      <c r="G23" s="30">
        <f>C23/4</f>
        <v>893.5500000000001</v>
      </c>
    </row>
    <row r="24" spans="1:7" ht="78" customHeight="1" thickBot="1">
      <c r="A24" s="37">
        <v>1.6</v>
      </c>
      <c r="B24" s="38" t="s">
        <v>29</v>
      </c>
      <c r="C24" s="39">
        <f>C26</f>
        <v>8500.800000000001</v>
      </c>
      <c r="D24" s="46">
        <f>C24/4</f>
        <v>2125.2000000000003</v>
      </c>
      <c r="E24" s="29">
        <f>C24/4</f>
        <v>2125.2000000000003</v>
      </c>
      <c r="F24" s="29">
        <f>C24/4</f>
        <v>2125.2000000000003</v>
      </c>
      <c r="G24" s="30">
        <f>C24/4</f>
        <v>2125.2000000000003</v>
      </c>
    </row>
    <row r="25" spans="1:7" ht="15.75" thickBot="1">
      <c r="A25" s="22"/>
      <c r="B25" s="24" t="s">
        <v>22</v>
      </c>
      <c r="C25" s="24"/>
      <c r="D25" s="24"/>
      <c r="E25" s="29"/>
      <c r="F25" s="29"/>
      <c r="G25" s="30"/>
    </row>
    <row r="26" spans="1:7" ht="15.75" thickBot="1">
      <c r="A26" s="22"/>
      <c r="B26" s="24" t="s">
        <v>33</v>
      </c>
      <c r="C26" s="39">
        <f>C8*4.4*12</f>
        <v>8500.800000000001</v>
      </c>
      <c r="D26" s="30">
        <f>C26/4</f>
        <v>2125.2000000000003</v>
      </c>
      <c r="E26" s="29">
        <f>C26/4</f>
        <v>2125.2000000000003</v>
      </c>
      <c r="F26" s="29">
        <f>C26/4</f>
        <v>2125.2000000000003</v>
      </c>
      <c r="G26" s="30">
        <f>C26/4</f>
        <v>2125.2000000000003</v>
      </c>
    </row>
    <row r="27" spans="1:7" ht="32.25" customHeight="1">
      <c r="A27" s="44"/>
      <c r="B27" s="49" t="s">
        <v>34</v>
      </c>
      <c r="C27" s="49"/>
      <c r="D27" s="49"/>
      <c r="E27" s="49"/>
      <c r="F27" s="49"/>
      <c r="G27" s="49"/>
    </row>
  </sheetData>
  <sheetProtection/>
  <mergeCells count="10">
    <mergeCell ref="E7:F7"/>
    <mergeCell ref="D10:G10"/>
    <mergeCell ref="A16:G16"/>
    <mergeCell ref="B27:G27"/>
    <mergeCell ref="C1:D1"/>
    <mergeCell ref="B2:G2"/>
    <mergeCell ref="B3:G3"/>
    <mergeCell ref="C4:D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B6" sqref="B6"/>
    </sheetView>
  </sheetViews>
  <sheetFormatPr defaultColWidth="9.140625" defaultRowHeight="15"/>
  <cols>
    <col min="1" max="1" width="7.57421875" style="0" customWidth="1"/>
    <col min="2" max="2" width="34.421875" style="0" customWidth="1"/>
    <col min="3" max="3" width="11.14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115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15.02</v>
      </c>
    </row>
    <row r="8" spans="1:7" ht="15">
      <c r="A8" s="44"/>
      <c r="B8" s="3" t="s">
        <v>6</v>
      </c>
      <c r="C8" s="43">
        <v>161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29018.64</v>
      </c>
      <c r="D13" s="10">
        <f>C13/4</f>
        <v>7254.66</v>
      </c>
      <c r="E13" s="10">
        <f>C13/4</f>
        <v>7254.66</v>
      </c>
      <c r="F13" s="10">
        <f>C13/4</f>
        <v>7254.66</v>
      </c>
      <c r="G13" s="10">
        <f>C13/4</f>
        <v>7254.66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29018.64</v>
      </c>
      <c r="D19" s="42">
        <f>C19/4</f>
        <v>7254.66</v>
      </c>
      <c r="E19" s="42">
        <f>C19/4</f>
        <v>7254.66</v>
      </c>
      <c r="F19" s="42">
        <f>C19/4</f>
        <v>7254.66</v>
      </c>
      <c r="G19" s="42">
        <f>C19/4</f>
        <v>7254.66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16943.64</v>
      </c>
      <c r="D22" s="29">
        <f>C22/4</f>
        <v>4235.91</v>
      </c>
      <c r="E22" s="29">
        <f>C22/4</f>
        <v>4235.91</v>
      </c>
      <c r="F22" s="29">
        <f>C22/4</f>
        <v>4235.91</v>
      </c>
      <c r="G22" s="30">
        <f>C22/4</f>
        <v>4235.91</v>
      </c>
    </row>
    <row r="23" spans="1:7" ht="46.5" customHeight="1" thickBot="1">
      <c r="A23" s="31">
        <v>1.4</v>
      </c>
      <c r="B23" s="32" t="s">
        <v>27</v>
      </c>
      <c r="C23" s="33">
        <f>C8*1.85*12</f>
        <v>3574.2000000000003</v>
      </c>
      <c r="D23" s="33">
        <f>C23/4</f>
        <v>893.5500000000001</v>
      </c>
      <c r="E23" s="29">
        <f>C23/4</f>
        <v>893.5500000000001</v>
      </c>
      <c r="F23" s="29">
        <f>C23/4</f>
        <v>893.5500000000001</v>
      </c>
      <c r="G23" s="30">
        <f>C23/4</f>
        <v>893.5500000000001</v>
      </c>
    </row>
    <row r="24" spans="1:7" ht="72.75" customHeight="1" thickBot="1">
      <c r="A24" s="37">
        <v>1.6</v>
      </c>
      <c r="B24" s="38" t="s">
        <v>29</v>
      </c>
      <c r="C24" s="39">
        <f>C26</f>
        <v>8500.800000000001</v>
      </c>
      <c r="D24" s="46">
        <f>C24/4</f>
        <v>2125.2000000000003</v>
      </c>
      <c r="E24" s="29">
        <f>C24/4</f>
        <v>2125.2000000000003</v>
      </c>
      <c r="F24" s="29">
        <f>C24/4</f>
        <v>2125.2000000000003</v>
      </c>
      <c r="G24" s="30">
        <f>C24/4</f>
        <v>2125.2000000000003</v>
      </c>
    </row>
    <row r="25" spans="1:7" ht="15.75" thickBot="1">
      <c r="A25" s="22"/>
      <c r="B25" s="24" t="s">
        <v>22</v>
      </c>
      <c r="C25" s="24"/>
      <c r="D25" s="24"/>
      <c r="E25" s="29"/>
      <c r="F25" s="29"/>
      <c r="G25" s="30"/>
    </row>
    <row r="26" spans="1:7" ht="15.75" thickBot="1">
      <c r="A26" s="22"/>
      <c r="B26" s="24" t="s">
        <v>33</v>
      </c>
      <c r="C26" s="39">
        <f>C8*4.4*12</f>
        <v>8500.800000000001</v>
      </c>
      <c r="D26" s="30">
        <f>C26/4</f>
        <v>2125.2000000000003</v>
      </c>
      <c r="E26" s="29">
        <f>C26/4</f>
        <v>2125.2000000000003</v>
      </c>
      <c r="F26" s="29">
        <f>C26/4</f>
        <v>2125.2000000000003</v>
      </c>
      <c r="G26" s="30">
        <f>C26/4</f>
        <v>2125.2000000000003</v>
      </c>
    </row>
    <row r="27" spans="1:7" ht="28.5" customHeight="1">
      <c r="A27" s="44"/>
      <c r="B27" s="49" t="s">
        <v>34</v>
      </c>
      <c r="C27" s="49"/>
      <c r="D27" s="49"/>
      <c r="E27" s="49"/>
      <c r="F27" s="49"/>
      <c r="G27" s="49"/>
    </row>
  </sheetData>
  <sheetProtection/>
  <mergeCells count="10">
    <mergeCell ref="E7:F7"/>
    <mergeCell ref="D10:G10"/>
    <mergeCell ref="A16:G16"/>
    <mergeCell ref="B27:G27"/>
    <mergeCell ref="C1:D1"/>
    <mergeCell ref="B2:G2"/>
    <mergeCell ref="B3:G3"/>
    <mergeCell ref="C4:D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2">
      <selection activeCell="D8" sqref="D8"/>
    </sheetView>
  </sheetViews>
  <sheetFormatPr defaultColWidth="9.140625" defaultRowHeight="15"/>
  <cols>
    <col min="1" max="1" width="7.421875" style="0" customWidth="1"/>
    <col min="2" max="2" width="34.140625" style="0" customWidth="1"/>
    <col min="3" max="3" width="11.0039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114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15.02</v>
      </c>
    </row>
    <row r="8" spans="1:7" ht="15">
      <c r="A8" s="44"/>
      <c r="B8" s="3" t="s">
        <v>6</v>
      </c>
      <c r="C8" s="43">
        <v>161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29018.64</v>
      </c>
      <c r="D13" s="10">
        <f>C13/4</f>
        <v>7254.66</v>
      </c>
      <c r="E13" s="10">
        <f>C13/4</f>
        <v>7254.66</v>
      </c>
      <c r="F13" s="10">
        <f>C13/4</f>
        <v>7254.66</v>
      </c>
      <c r="G13" s="10">
        <f>C13/4</f>
        <v>7254.66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29018.64</v>
      </c>
      <c r="D19" s="42">
        <f>C19/4</f>
        <v>7254.66</v>
      </c>
      <c r="E19" s="42">
        <f>C19/4</f>
        <v>7254.66</v>
      </c>
      <c r="F19" s="42">
        <f>C19/4</f>
        <v>7254.66</v>
      </c>
      <c r="G19" s="42">
        <f>C19/4</f>
        <v>7254.66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16943.64</v>
      </c>
      <c r="D22" s="29">
        <f>C22/4</f>
        <v>4235.91</v>
      </c>
      <c r="E22" s="29">
        <f>C22/4</f>
        <v>4235.91</v>
      </c>
      <c r="F22" s="29">
        <f>C22/4</f>
        <v>4235.91</v>
      </c>
      <c r="G22" s="30">
        <f>C22/4</f>
        <v>4235.91</v>
      </c>
    </row>
    <row r="23" spans="1:7" ht="36.75" customHeight="1" thickBot="1">
      <c r="A23" s="31">
        <v>1.4</v>
      </c>
      <c r="B23" s="32" t="s">
        <v>27</v>
      </c>
      <c r="C23" s="33">
        <f>C8*1.85*12</f>
        <v>3574.2000000000003</v>
      </c>
      <c r="D23" s="33">
        <f>C23/4</f>
        <v>893.5500000000001</v>
      </c>
      <c r="E23" s="29">
        <f>C23/4</f>
        <v>893.5500000000001</v>
      </c>
      <c r="F23" s="29">
        <f>C23/4</f>
        <v>893.5500000000001</v>
      </c>
      <c r="G23" s="30">
        <f>C23/4</f>
        <v>893.5500000000001</v>
      </c>
    </row>
    <row r="24" spans="1:7" ht="58.5" customHeight="1" thickBot="1">
      <c r="A24" s="37">
        <v>1.6</v>
      </c>
      <c r="B24" s="38" t="s">
        <v>29</v>
      </c>
      <c r="C24" s="39">
        <f>C26</f>
        <v>8500.800000000001</v>
      </c>
      <c r="D24" s="46">
        <f>C24/4</f>
        <v>2125.2000000000003</v>
      </c>
      <c r="E24" s="29">
        <f>C24/4</f>
        <v>2125.2000000000003</v>
      </c>
      <c r="F24" s="29">
        <f>C24/4</f>
        <v>2125.2000000000003</v>
      </c>
      <c r="G24" s="30">
        <f>C24/4</f>
        <v>2125.2000000000003</v>
      </c>
    </row>
    <row r="25" spans="1:7" ht="15.75" thickBot="1">
      <c r="A25" s="22"/>
      <c r="B25" s="24" t="s">
        <v>22</v>
      </c>
      <c r="C25" s="24"/>
      <c r="D25" s="24"/>
      <c r="E25" s="29"/>
      <c r="F25" s="29"/>
      <c r="G25" s="30"/>
    </row>
    <row r="26" spans="1:7" ht="15.75" thickBot="1">
      <c r="A26" s="22"/>
      <c r="B26" s="24" t="s">
        <v>33</v>
      </c>
      <c r="C26" s="39">
        <f>C8*4.4*12</f>
        <v>8500.800000000001</v>
      </c>
      <c r="D26" s="30">
        <f>C26/4</f>
        <v>2125.2000000000003</v>
      </c>
      <c r="E26" s="29">
        <f>C26/4</f>
        <v>2125.2000000000003</v>
      </c>
      <c r="F26" s="29">
        <f>C26/4</f>
        <v>2125.2000000000003</v>
      </c>
      <c r="G26" s="30">
        <f>C26/4</f>
        <v>2125.2000000000003</v>
      </c>
    </row>
    <row r="27" spans="1:7" ht="27" customHeight="1">
      <c r="A27" s="44"/>
      <c r="B27" s="49" t="s">
        <v>34</v>
      </c>
      <c r="C27" s="49"/>
      <c r="D27" s="49"/>
      <c r="E27" s="49"/>
      <c r="F27" s="49"/>
      <c r="G27" s="49"/>
    </row>
  </sheetData>
  <sheetProtection/>
  <mergeCells count="10">
    <mergeCell ref="E7:F7"/>
    <mergeCell ref="D10:G10"/>
    <mergeCell ref="A16:G16"/>
    <mergeCell ref="B27:G27"/>
    <mergeCell ref="C1:D1"/>
    <mergeCell ref="B2:G2"/>
    <mergeCell ref="B3:G3"/>
    <mergeCell ref="C4:D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8515625" style="0" customWidth="1"/>
    <col min="2" max="2" width="33.7109375" style="0" customWidth="1"/>
    <col min="3" max="3" width="11.14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117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18.82</v>
      </c>
    </row>
    <row r="8" spans="1:7" ht="15">
      <c r="A8" s="44"/>
      <c r="B8" s="3" t="s">
        <v>6</v>
      </c>
      <c r="C8" s="43">
        <v>272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61428.479999999996</v>
      </c>
      <c r="D13" s="10">
        <f>C13/4</f>
        <v>15357.119999999999</v>
      </c>
      <c r="E13" s="10">
        <f>C13/4</f>
        <v>15357.119999999999</v>
      </c>
      <c r="F13" s="10">
        <f>C13/4</f>
        <v>15357.119999999999</v>
      </c>
      <c r="G13" s="10">
        <f>C13/4</f>
        <v>15357.119999999999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61428.479999999996</v>
      </c>
      <c r="D19" s="42">
        <f>C19/4</f>
        <v>15357.119999999999</v>
      </c>
      <c r="E19" s="42">
        <f>C19/4</f>
        <v>15357.119999999999</v>
      </c>
      <c r="F19" s="42">
        <f>C19/4</f>
        <v>15357.119999999999</v>
      </c>
      <c r="G19" s="42">
        <f>C19/4</f>
        <v>15357.119999999999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28625.28</v>
      </c>
      <c r="D22" s="29">
        <f>C22/4</f>
        <v>7156.32</v>
      </c>
      <c r="E22" s="29">
        <f>C22/4</f>
        <v>7156.32</v>
      </c>
      <c r="F22" s="29">
        <f>C22/4</f>
        <v>7156.32</v>
      </c>
      <c r="G22" s="30">
        <f>C22/4</f>
        <v>7156.32</v>
      </c>
    </row>
    <row r="23" spans="1:7" ht="15">
      <c r="A23" s="50" t="s">
        <v>37</v>
      </c>
      <c r="B23" s="52" t="s">
        <v>26</v>
      </c>
      <c r="C23" s="50">
        <f>C8*1.77*12</f>
        <v>5777.28</v>
      </c>
      <c r="D23" s="50">
        <f>C23/4</f>
        <v>1444.32</v>
      </c>
      <c r="E23" s="66">
        <f aca="true" t="shared" si="0" ref="E23:E29">C23/4</f>
        <v>1444.32</v>
      </c>
      <c r="F23" s="66">
        <f aca="true" t="shared" si="1" ref="F23:F29">C23/4</f>
        <v>1444.32</v>
      </c>
      <c r="G23" s="68">
        <f>C23/4</f>
        <v>1444.32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8" ht="30.75" customHeight="1" thickBot="1">
      <c r="A25" s="31">
        <v>1.4</v>
      </c>
      <c r="B25" s="32" t="s">
        <v>27</v>
      </c>
      <c r="C25" s="33">
        <f>C8*1.85*12</f>
        <v>6038.400000000001</v>
      </c>
      <c r="D25" s="33">
        <f>C25/4</f>
        <v>1509.6000000000001</v>
      </c>
      <c r="E25" s="29">
        <f t="shared" si="0"/>
        <v>1509.6000000000001</v>
      </c>
      <c r="F25" s="29">
        <f t="shared" si="1"/>
        <v>1509.6000000000001</v>
      </c>
      <c r="G25" s="30">
        <f>C25/4</f>
        <v>1509.6000000000001</v>
      </c>
      <c r="H25" t="s">
        <v>119</v>
      </c>
    </row>
    <row r="26" spans="1:7" ht="43.5" customHeight="1" thickBot="1">
      <c r="A26" s="34">
        <v>1.5</v>
      </c>
      <c r="B26" s="35" t="s">
        <v>28</v>
      </c>
      <c r="C26" s="36">
        <f>C8*2.03*12</f>
        <v>6625.92</v>
      </c>
      <c r="D26" s="36">
        <f>C26/4</f>
        <v>1656.48</v>
      </c>
      <c r="E26" s="29">
        <f t="shared" si="0"/>
        <v>1656.48</v>
      </c>
      <c r="F26" s="29">
        <f t="shared" si="1"/>
        <v>1656.48</v>
      </c>
      <c r="G26" s="30">
        <f>C26/4</f>
        <v>1656.48</v>
      </c>
    </row>
    <row r="27" spans="1:7" ht="73.5" customHeight="1" thickBot="1">
      <c r="A27" s="37">
        <v>1.6</v>
      </c>
      <c r="B27" s="38" t="s">
        <v>29</v>
      </c>
      <c r="C27" s="39">
        <f>C29</f>
        <v>14361.600000000002</v>
      </c>
      <c r="D27" s="46">
        <f>C27/4</f>
        <v>3590.4000000000005</v>
      </c>
      <c r="E27" s="29">
        <f t="shared" si="0"/>
        <v>3590.4000000000005</v>
      </c>
      <c r="F27" s="29">
        <f t="shared" si="1"/>
        <v>3590.4000000000005</v>
      </c>
      <c r="G27" s="30">
        <f>C27/4</f>
        <v>3590.4000000000005</v>
      </c>
    </row>
    <row r="28" spans="1:7" ht="15.75" thickBot="1">
      <c r="A28" s="22"/>
      <c r="B28" s="24" t="s">
        <v>22</v>
      </c>
      <c r="C28" s="24"/>
      <c r="D28" s="24"/>
      <c r="E28" s="29"/>
      <c r="F28" s="29"/>
      <c r="G28" s="30"/>
    </row>
    <row r="29" spans="1:7" ht="15.75" thickBot="1">
      <c r="A29" s="22"/>
      <c r="B29" s="24" t="s">
        <v>33</v>
      </c>
      <c r="C29" s="39">
        <f>C8*4.4*12</f>
        <v>14361.600000000002</v>
      </c>
      <c r="D29" s="30">
        <f>C29/4</f>
        <v>3590.4000000000005</v>
      </c>
      <c r="E29" s="29">
        <f t="shared" si="0"/>
        <v>3590.4000000000005</v>
      </c>
      <c r="F29" s="29">
        <f t="shared" si="1"/>
        <v>3590.4000000000005</v>
      </c>
      <c r="G29" s="30">
        <f>C29/4</f>
        <v>3590.4000000000005</v>
      </c>
    </row>
    <row r="30" spans="1:7" ht="25.5" customHeight="1">
      <c r="A30" s="44"/>
      <c r="B30" s="49" t="s">
        <v>34</v>
      </c>
      <c r="C30" s="49"/>
      <c r="D30" s="49"/>
      <c r="E30" s="49"/>
      <c r="F30" s="49"/>
      <c r="G30" s="49"/>
    </row>
    <row r="31" spans="1:7" ht="15">
      <c r="A31" s="44"/>
      <c r="B31" s="44"/>
      <c r="C31" s="44"/>
      <c r="D31" s="44"/>
      <c r="E31" s="44"/>
      <c r="F31" s="44"/>
      <c r="G31" s="44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30:G30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6"/>
    </sheetView>
  </sheetViews>
  <sheetFormatPr defaultColWidth="9.140625" defaultRowHeight="15"/>
  <cols>
    <col min="1" max="1" width="7.00390625" style="0" customWidth="1"/>
    <col min="2" max="2" width="27.421875" style="0" customWidth="1"/>
    <col min="3" max="3" width="11.28125" style="0" customWidth="1"/>
    <col min="4" max="4" width="11.140625" style="0" customWidth="1"/>
    <col min="5" max="5" width="12.140625" style="0" customWidth="1"/>
    <col min="6" max="6" width="11.00390625" style="0" customWidth="1"/>
    <col min="7" max="7" width="9.8515625" style="0" customWidth="1"/>
  </cols>
  <sheetData>
    <row r="1" spans="1:7" ht="15">
      <c r="A1" s="13"/>
      <c r="B1" s="13"/>
      <c r="C1" s="54" t="s">
        <v>0</v>
      </c>
      <c r="D1" s="54"/>
      <c r="E1" s="13"/>
      <c r="F1" s="13"/>
      <c r="G1" s="13"/>
    </row>
    <row r="2" spans="1:7" ht="15">
      <c r="A2" s="13"/>
      <c r="B2" s="64" t="s">
        <v>1</v>
      </c>
      <c r="C2" s="64"/>
      <c r="D2" s="64"/>
      <c r="E2" s="64"/>
      <c r="F2" s="64"/>
      <c r="G2" s="64"/>
    </row>
    <row r="3" spans="1:7" ht="15">
      <c r="A3" s="13"/>
      <c r="B3" s="64" t="s">
        <v>45</v>
      </c>
      <c r="C3" s="64"/>
      <c r="D3" s="64"/>
      <c r="E3" s="64"/>
      <c r="F3" s="64"/>
      <c r="G3" s="64"/>
    </row>
    <row r="4" spans="1:7" ht="15">
      <c r="A4" s="13"/>
      <c r="B4" s="13"/>
      <c r="C4" s="54" t="s">
        <v>2</v>
      </c>
      <c r="D4" s="54"/>
      <c r="E4" s="13"/>
      <c r="F4" s="13"/>
      <c r="G4" s="13"/>
    </row>
    <row r="5" spans="1:7" ht="15">
      <c r="A5" s="13"/>
      <c r="B5" s="13"/>
      <c r="C5" s="13"/>
      <c r="D5" s="13"/>
      <c r="E5" s="65"/>
      <c r="F5" s="65"/>
      <c r="G5" s="13"/>
    </row>
    <row r="6" spans="1:7" ht="17.25">
      <c r="A6" s="13"/>
      <c r="B6" s="13"/>
      <c r="C6" s="13"/>
      <c r="D6" s="13"/>
      <c r="E6" s="54" t="s">
        <v>3</v>
      </c>
      <c r="F6" s="54"/>
      <c r="G6" s="13"/>
    </row>
    <row r="7" spans="1:7" ht="17.25">
      <c r="A7" s="13"/>
      <c r="B7" s="13"/>
      <c r="C7" s="12" t="s">
        <v>4</v>
      </c>
      <c r="D7" s="13"/>
      <c r="E7" s="54" t="s">
        <v>5</v>
      </c>
      <c r="F7" s="54"/>
      <c r="G7" s="12">
        <v>32.95</v>
      </c>
    </row>
    <row r="8" spans="1:7" ht="15">
      <c r="A8" s="13"/>
      <c r="B8" s="3" t="s">
        <v>6</v>
      </c>
      <c r="C8" s="12">
        <v>2002</v>
      </c>
      <c r="D8" s="13"/>
      <c r="E8" s="13"/>
      <c r="F8" s="13"/>
      <c r="G8" s="13"/>
    </row>
    <row r="9" spans="1:7" ht="15.75" thickBot="1">
      <c r="A9" s="13"/>
      <c r="B9" s="13"/>
      <c r="C9" s="13"/>
      <c r="D9" s="13"/>
      <c r="E9" s="13"/>
      <c r="F9" s="13"/>
      <c r="G9" s="13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v>791590.8</v>
      </c>
      <c r="D13" s="10">
        <f>C13/4</f>
        <v>197897.7</v>
      </c>
      <c r="E13" s="10">
        <f>C13/4</f>
        <v>197897.7</v>
      </c>
      <c r="F13" s="10">
        <f>C13/4</f>
        <v>197897.7</v>
      </c>
      <c r="G13" s="10">
        <f>C13/4</f>
        <v>197897.7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v>791590.8</v>
      </c>
      <c r="D19" s="42">
        <f>C19/4</f>
        <v>197897.7</v>
      </c>
      <c r="E19" s="42">
        <f>C19/4</f>
        <v>197897.7</v>
      </c>
      <c r="F19" s="42">
        <f>C19/4</f>
        <v>197897.7</v>
      </c>
      <c r="G19" s="42">
        <f>C19/4</f>
        <v>197897.7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v>210690.48</v>
      </c>
      <c r="D22" s="29">
        <f>C22/4</f>
        <v>52672.62</v>
      </c>
      <c r="E22" s="29">
        <f>C22/4</f>
        <v>52672.62</v>
      </c>
      <c r="F22" s="29">
        <f>C22/4</f>
        <v>52672.62</v>
      </c>
      <c r="G22" s="30">
        <f>C22/4</f>
        <v>52672.62</v>
      </c>
    </row>
    <row r="23" spans="1:7" ht="15" customHeight="1">
      <c r="A23" s="58" t="s">
        <v>36</v>
      </c>
      <c r="B23" s="60" t="s">
        <v>25</v>
      </c>
      <c r="C23" s="62">
        <v>199399.2</v>
      </c>
      <c r="D23" s="62">
        <f>C23/4</f>
        <v>49849.8</v>
      </c>
      <c r="E23" s="66">
        <f>C23/4</f>
        <v>49849.8</v>
      </c>
      <c r="F23" s="66">
        <f aca="true" t="shared" si="0" ref="F23:F34">C23/4</f>
        <v>49849.8</v>
      </c>
      <c r="G23" s="68">
        <f>C23/4</f>
        <v>49849.8</v>
      </c>
    </row>
    <row r="24" spans="1:7" ht="21.75" customHeight="1" thickBot="1">
      <c r="A24" s="59"/>
      <c r="B24" s="61"/>
      <c r="C24" s="63"/>
      <c r="D24" s="63"/>
      <c r="E24" s="67"/>
      <c r="F24" s="67"/>
      <c r="G24" s="69"/>
    </row>
    <row r="25" spans="1:7" ht="15" customHeight="1">
      <c r="A25" s="50" t="s">
        <v>37</v>
      </c>
      <c r="B25" s="52" t="s">
        <v>26</v>
      </c>
      <c r="C25" s="50">
        <v>42522.48</v>
      </c>
      <c r="D25" s="50">
        <f>C25/4</f>
        <v>10630.62</v>
      </c>
      <c r="E25" s="66">
        <f aca="true" t="shared" si="1" ref="E25:E34">C25/4</f>
        <v>10630.62</v>
      </c>
      <c r="F25" s="66">
        <f t="shared" si="0"/>
        <v>10630.62</v>
      </c>
      <c r="G25" s="68">
        <f>C25/4</f>
        <v>10630.62</v>
      </c>
    </row>
    <row r="26" spans="1:7" ht="23.25" customHeight="1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v>44444.4</v>
      </c>
      <c r="D27" s="33">
        <f>C27/4</f>
        <v>11111.1</v>
      </c>
      <c r="E27" s="29">
        <f t="shared" si="1"/>
        <v>11111.1</v>
      </c>
      <c r="F27" s="29">
        <f t="shared" si="0"/>
        <v>11111.1</v>
      </c>
      <c r="G27" s="30">
        <f>C27/4</f>
        <v>11111.1</v>
      </c>
    </row>
    <row r="28" spans="1:7" ht="41.25" customHeight="1" thickBot="1">
      <c r="A28" s="34">
        <v>1.5</v>
      </c>
      <c r="B28" s="35" t="s">
        <v>28</v>
      </c>
      <c r="C28" s="36">
        <v>48768.72</v>
      </c>
      <c r="D28" s="36">
        <f>C28/4</f>
        <v>12192.18</v>
      </c>
      <c r="E28" s="29">
        <f t="shared" si="1"/>
        <v>12192.18</v>
      </c>
      <c r="F28" s="29">
        <f t="shared" si="0"/>
        <v>12192.18</v>
      </c>
      <c r="G28" s="30">
        <f>C28/4</f>
        <v>12192.18</v>
      </c>
    </row>
    <row r="29" spans="1:7" ht="83.25" customHeight="1" thickBot="1">
      <c r="A29" s="37">
        <v>1.6</v>
      </c>
      <c r="B29" s="38" t="s">
        <v>29</v>
      </c>
      <c r="C29" s="39">
        <f>C31+C32+C33+C34</f>
        <v>246105.76</v>
      </c>
      <c r="D29" s="45">
        <f>C29/4</f>
        <v>61526.44</v>
      </c>
      <c r="E29" s="29">
        <f t="shared" si="1"/>
        <v>61526.44</v>
      </c>
      <c r="F29" s="29">
        <f t="shared" si="0"/>
        <v>61526.44</v>
      </c>
      <c r="G29" s="30">
        <f>C29/4</f>
        <v>61526.44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47.25" customHeight="1" thickBot="1">
      <c r="A31" s="22"/>
      <c r="B31" s="40" t="s">
        <v>30</v>
      </c>
      <c r="C31" s="39">
        <v>52372.32</v>
      </c>
      <c r="D31" s="30">
        <f>C31/4</f>
        <v>13093.08</v>
      </c>
      <c r="E31" s="29">
        <f t="shared" si="1"/>
        <v>13093.08</v>
      </c>
      <c r="F31" s="29">
        <f t="shared" si="0"/>
        <v>13093.08</v>
      </c>
      <c r="G31" s="30">
        <f>C31/4</f>
        <v>13093.08</v>
      </c>
    </row>
    <row r="32" spans="1:7" ht="61.5" customHeight="1" thickBot="1">
      <c r="A32" s="22"/>
      <c r="B32" s="40" t="s">
        <v>31</v>
      </c>
      <c r="C32" s="39">
        <v>61741.68</v>
      </c>
      <c r="D32" s="30">
        <f>C32/4</f>
        <v>15435.42</v>
      </c>
      <c r="E32" s="29">
        <f t="shared" si="1"/>
        <v>15435.42</v>
      </c>
      <c r="F32" s="29">
        <f t="shared" si="0"/>
        <v>15435.42</v>
      </c>
      <c r="G32" s="30">
        <f>C32/4</f>
        <v>15435.42</v>
      </c>
    </row>
    <row r="33" spans="1:7" ht="43.5" customHeight="1" thickBot="1">
      <c r="A33" s="22"/>
      <c r="B33" s="40" t="s">
        <v>32</v>
      </c>
      <c r="C33" s="39">
        <v>26286.16</v>
      </c>
      <c r="D33" s="30">
        <f>C33/4</f>
        <v>6571.54</v>
      </c>
      <c r="E33" s="29">
        <f t="shared" si="1"/>
        <v>6571.54</v>
      </c>
      <c r="F33" s="29">
        <f t="shared" si="0"/>
        <v>6571.54</v>
      </c>
      <c r="G33" s="30">
        <f>C33/4</f>
        <v>6571.54</v>
      </c>
    </row>
    <row r="34" spans="1:7" ht="15.75" thickBot="1">
      <c r="A34" s="22"/>
      <c r="B34" s="24" t="s">
        <v>33</v>
      </c>
      <c r="C34" s="39">
        <v>105705.6</v>
      </c>
      <c r="D34" s="30">
        <f>C34/4</f>
        <v>26426.4</v>
      </c>
      <c r="E34" s="29">
        <f t="shared" si="1"/>
        <v>26426.4</v>
      </c>
      <c r="F34" s="29">
        <f t="shared" si="0"/>
        <v>26426.4</v>
      </c>
      <c r="G34" s="30">
        <f>C34/4</f>
        <v>26426.4</v>
      </c>
    </row>
    <row r="35" spans="1:7" ht="23.25" customHeight="1">
      <c r="A35" s="13"/>
      <c r="B35" s="49" t="s">
        <v>34</v>
      </c>
      <c r="C35" s="49"/>
      <c r="D35" s="49"/>
      <c r="E35" s="49"/>
      <c r="F35" s="49"/>
      <c r="G35" s="49"/>
    </row>
  </sheetData>
  <sheetProtection/>
  <mergeCells count="24">
    <mergeCell ref="G25:G26"/>
    <mergeCell ref="B35:G35"/>
    <mergeCell ref="F25:F26"/>
    <mergeCell ref="B2:G2"/>
    <mergeCell ref="B3:G3"/>
    <mergeCell ref="E5:F5"/>
    <mergeCell ref="E6:F6"/>
    <mergeCell ref="E7:F7"/>
    <mergeCell ref="D10:G10"/>
    <mergeCell ref="A16:G16"/>
    <mergeCell ref="G23:G24"/>
    <mergeCell ref="A25:A26"/>
    <mergeCell ref="B25:B26"/>
    <mergeCell ref="C25:C26"/>
    <mergeCell ref="D25:D26"/>
    <mergeCell ref="E25:E26"/>
    <mergeCell ref="F23:F24"/>
    <mergeCell ref="C1:D1"/>
    <mergeCell ref="C4:D4"/>
    <mergeCell ref="A23:A24"/>
    <mergeCell ref="B23:B24"/>
    <mergeCell ref="C23:C24"/>
    <mergeCell ref="D23:D24"/>
    <mergeCell ref="E23:E2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B31" sqref="B31"/>
    </sheetView>
  </sheetViews>
  <sheetFormatPr defaultColWidth="9.140625" defaultRowHeight="15"/>
  <cols>
    <col min="1" max="1" width="7.57421875" style="0" customWidth="1"/>
    <col min="2" max="2" width="35.57421875" style="0" customWidth="1"/>
    <col min="3" max="3" width="11.14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118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14.94</v>
      </c>
    </row>
    <row r="8" spans="1:7" ht="15">
      <c r="A8" s="44"/>
      <c r="B8" s="3" t="s">
        <v>6</v>
      </c>
      <c r="C8" s="43">
        <v>289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51811.92</v>
      </c>
      <c r="D13" s="10">
        <f>C13/4</f>
        <v>12952.98</v>
      </c>
      <c r="E13" s="10">
        <f>C13/4</f>
        <v>12952.98</v>
      </c>
      <c r="F13" s="10">
        <f>C13/4</f>
        <v>12952.98</v>
      </c>
      <c r="G13" s="10">
        <f>C13/4</f>
        <v>12952.98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51811.92</v>
      </c>
      <c r="D19" s="42">
        <f>C19/4</f>
        <v>12952.98</v>
      </c>
      <c r="E19" s="42">
        <f>C19/4</f>
        <v>12952.98</v>
      </c>
      <c r="F19" s="42">
        <f>C19/4</f>
        <v>12952.98</v>
      </c>
      <c r="G19" s="42">
        <f>C19/4</f>
        <v>12952.98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30414.359999999997</v>
      </c>
      <c r="D22" s="29">
        <f>C22/4</f>
        <v>7603.589999999999</v>
      </c>
      <c r="E22" s="29">
        <f>C22/4</f>
        <v>7603.589999999999</v>
      </c>
      <c r="F22" s="29">
        <f>C22/4</f>
        <v>7603.589999999999</v>
      </c>
      <c r="G22" s="30">
        <f>C22/4</f>
        <v>7603.589999999999</v>
      </c>
    </row>
    <row r="23" spans="1:7" ht="15">
      <c r="A23" s="50" t="s">
        <v>37</v>
      </c>
      <c r="B23" s="52" t="s">
        <v>26</v>
      </c>
      <c r="C23" s="50">
        <f>C8*1.77*12</f>
        <v>6138.360000000001</v>
      </c>
      <c r="D23" s="50">
        <f>C23/4</f>
        <v>1534.5900000000001</v>
      </c>
      <c r="E23" s="66">
        <f>C23/4</f>
        <v>1534.5900000000001</v>
      </c>
      <c r="F23" s="66">
        <f>C23/4</f>
        <v>1534.5900000000001</v>
      </c>
      <c r="G23" s="68">
        <f>C23/4</f>
        <v>1534.5900000000001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57.75" thickBot="1">
      <c r="A25" s="37">
        <v>1.6</v>
      </c>
      <c r="B25" s="38" t="s">
        <v>29</v>
      </c>
      <c r="C25" s="39">
        <f>C27</f>
        <v>15259.2</v>
      </c>
      <c r="D25" s="46">
        <f>C25/4</f>
        <v>3814.8</v>
      </c>
      <c r="E25" s="29">
        <f>C25/4</f>
        <v>3814.8</v>
      </c>
      <c r="F25" s="29">
        <f>C25/4</f>
        <v>3814.8</v>
      </c>
      <c r="G25" s="30">
        <f>C25/4</f>
        <v>3814.8</v>
      </c>
    </row>
    <row r="26" spans="1:7" ht="15.75" thickBot="1">
      <c r="A26" s="22"/>
      <c r="B26" s="24" t="s">
        <v>22</v>
      </c>
      <c r="C26" s="24"/>
      <c r="D26" s="24"/>
      <c r="E26" s="29"/>
      <c r="F26" s="29"/>
      <c r="G26" s="30"/>
    </row>
    <row r="27" spans="1:7" ht="15.75" thickBot="1">
      <c r="A27" s="22"/>
      <c r="B27" s="24" t="s">
        <v>33</v>
      </c>
      <c r="C27" s="39">
        <f>C8*4.4*12</f>
        <v>15259.2</v>
      </c>
      <c r="D27" s="30">
        <f>C27/4</f>
        <v>3814.8</v>
      </c>
      <c r="E27" s="29">
        <f>C27/4</f>
        <v>3814.8</v>
      </c>
      <c r="F27" s="29">
        <f>C27/4</f>
        <v>3814.8</v>
      </c>
      <c r="G27" s="30">
        <f>C27/4</f>
        <v>3814.8</v>
      </c>
    </row>
    <row r="28" spans="1:7" ht="25.5" customHeight="1">
      <c r="A28" s="44"/>
      <c r="B28" s="49" t="s">
        <v>34</v>
      </c>
      <c r="C28" s="49"/>
      <c r="D28" s="49"/>
      <c r="E28" s="49"/>
      <c r="F28" s="49"/>
      <c r="G28" s="49"/>
    </row>
    <row r="29" spans="1:7" ht="15">
      <c r="A29" s="44"/>
      <c r="B29" s="44"/>
      <c r="C29" s="44"/>
      <c r="D29" s="44"/>
      <c r="E29" s="44"/>
      <c r="F29" s="44"/>
      <c r="G29" s="44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28:G28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6.57421875" style="0" customWidth="1"/>
    <col min="2" max="2" width="35.421875" style="0" customWidth="1"/>
    <col min="3" max="3" width="11.4218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120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18.82</v>
      </c>
    </row>
    <row r="8" spans="1:7" ht="15">
      <c r="A8" s="44"/>
      <c r="B8" s="3" t="s">
        <v>6</v>
      </c>
      <c r="C8" s="43">
        <v>373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84238.31999999999</v>
      </c>
      <c r="D13" s="10">
        <f>C13/4</f>
        <v>21059.579999999998</v>
      </c>
      <c r="E13" s="10">
        <f>C13/4</f>
        <v>21059.579999999998</v>
      </c>
      <c r="F13" s="10">
        <f>C13/4</f>
        <v>21059.579999999998</v>
      </c>
      <c r="G13" s="10">
        <f>C13/4</f>
        <v>21059.579999999998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84238.31999999999</v>
      </c>
      <c r="D19" s="42">
        <f>C19/4</f>
        <v>21059.579999999998</v>
      </c>
      <c r="E19" s="42">
        <f>C19/4</f>
        <v>21059.579999999998</v>
      </c>
      <c r="F19" s="42">
        <f>C19/4</f>
        <v>21059.579999999998</v>
      </c>
      <c r="G19" s="42">
        <f>C19/4</f>
        <v>21059.579999999998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39254.520000000004</v>
      </c>
      <c r="D22" s="29">
        <f>C22/4</f>
        <v>9813.630000000001</v>
      </c>
      <c r="E22" s="29">
        <f>C22/4</f>
        <v>9813.630000000001</v>
      </c>
      <c r="F22" s="29">
        <f>C22/4</f>
        <v>9813.630000000001</v>
      </c>
      <c r="G22" s="30">
        <f>C22/4</f>
        <v>9813.630000000001</v>
      </c>
    </row>
    <row r="23" spans="1:7" ht="15">
      <c r="A23" s="50" t="s">
        <v>37</v>
      </c>
      <c r="B23" s="52" t="s">
        <v>26</v>
      </c>
      <c r="C23" s="50">
        <f>C8*1.77*12</f>
        <v>7922.52</v>
      </c>
      <c r="D23" s="50">
        <f>C23/4</f>
        <v>1980.63</v>
      </c>
      <c r="E23" s="66">
        <f aca="true" t="shared" si="0" ref="E23:E29">C23/4</f>
        <v>1980.63</v>
      </c>
      <c r="F23" s="66">
        <f aca="true" t="shared" si="1" ref="F23:F29">C23/4</f>
        <v>1980.63</v>
      </c>
      <c r="G23" s="68">
        <f>C23/4</f>
        <v>1980.63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39" customHeight="1" thickBot="1">
      <c r="A25" s="31">
        <v>1.4</v>
      </c>
      <c r="B25" s="32" t="s">
        <v>27</v>
      </c>
      <c r="C25" s="33">
        <f>C8*1.85*12</f>
        <v>8280.6</v>
      </c>
      <c r="D25" s="33">
        <f>C25/4</f>
        <v>2070.15</v>
      </c>
      <c r="E25" s="29">
        <f t="shared" si="0"/>
        <v>2070.15</v>
      </c>
      <c r="F25" s="29">
        <f t="shared" si="1"/>
        <v>2070.15</v>
      </c>
      <c r="G25" s="30">
        <f>C25/4</f>
        <v>2070.15</v>
      </c>
    </row>
    <row r="26" spans="1:7" ht="39" customHeight="1" thickBot="1">
      <c r="A26" s="34">
        <v>1.5</v>
      </c>
      <c r="B26" s="35" t="s">
        <v>28</v>
      </c>
      <c r="C26" s="36">
        <f>C8*2.03*12</f>
        <v>9086.279999999999</v>
      </c>
      <c r="D26" s="36">
        <f>C26/4</f>
        <v>2271.5699999999997</v>
      </c>
      <c r="E26" s="29">
        <f t="shared" si="0"/>
        <v>2271.5699999999997</v>
      </c>
      <c r="F26" s="29">
        <f t="shared" si="1"/>
        <v>2271.5699999999997</v>
      </c>
      <c r="G26" s="30">
        <f>C26/4</f>
        <v>2271.5699999999997</v>
      </c>
    </row>
    <row r="27" spans="1:7" ht="89.25" customHeight="1" thickBot="1">
      <c r="A27" s="37">
        <v>1.6</v>
      </c>
      <c r="B27" s="38" t="s">
        <v>29</v>
      </c>
      <c r="C27" s="39">
        <f>C29</f>
        <v>19694.4</v>
      </c>
      <c r="D27" s="46">
        <f>C27/4</f>
        <v>4923.6</v>
      </c>
      <c r="E27" s="29">
        <f t="shared" si="0"/>
        <v>4923.6</v>
      </c>
      <c r="F27" s="29">
        <f t="shared" si="1"/>
        <v>4923.6</v>
      </c>
      <c r="G27" s="30">
        <f>C27/4</f>
        <v>4923.6</v>
      </c>
    </row>
    <row r="28" spans="1:7" ht="15.75" thickBot="1">
      <c r="A28" s="22"/>
      <c r="B28" s="24" t="s">
        <v>22</v>
      </c>
      <c r="C28" s="24"/>
      <c r="D28" s="24"/>
      <c r="E28" s="29"/>
      <c r="F28" s="29"/>
      <c r="G28" s="30"/>
    </row>
    <row r="29" spans="1:7" ht="15.75" thickBot="1">
      <c r="A29" s="22"/>
      <c r="B29" s="24" t="s">
        <v>33</v>
      </c>
      <c r="C29" s="39">
        <f>C8*4.4*12</f>
        <v>19694.4</v>
      </c>
      <c r="D29" s="30">
        <f>C29/4</f>
        <v>4923.6</v>
      </c>
      <c r="E29" s="29">
        <f t="shared" si="0"/>
        <v>4923.6</v>
      </c>
      <c r="F29" s="29">
        <f t="shared" si="1"/>
        <v>4923.6</v>
      </c>
      <c r="G29" s="30">
        <f>C29/4</f>
        <v>4923.6</v>
      </c>
    </row>
    <row r="30" spans="1:7" ht="29.25" customHeight="1">
      <c r="A30" s="44"/>
      <c r="B30" s="49" t="s">
        <v>34</v>
      </c>
      <c r="C30" s="49"/>
      <c r="D30" s="49"/>
      <c r="E30" s="49"/>
      <c r="F30" s="49"/>
      <c r="G30" s="49"/>
    </row>
    <row r="31" spans="1:7" ht="15">
      <c r="A31" s="44"/>
      <c r="B31" s="44"/>
      <c r="C31" s="44"/>
      <c r="D31" s="44"/>
      <c r="E31" s="44"/>
      <c r="F31" s="44"/>
      <c r="G31" s="44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30:G30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C32" sqref="C32"/>
    </sheetView>
  </sheetViews>
  <sheetFormatPr defaultColWidth="9.140625" defaultRowHeight="15"/>
  <cols>
    <col min="1" max="1" width="7.28125" style="0" customWidth="1"/>
    <col min="2" max="2" width="35.57421875" style="0" customWidth="1"/>
    <col min="3" max="3" width="12.574218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121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14.94</v>
      </c>
    </row>
    <row r="8" spans="1:7" ht="15">
      <c r="A8" s="44"/>
      <c r="B8" s="3" t="s">
        <v>6</v>
      </c>
      <c r="C8" s="43">
        <v>292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52349.759999999995</v>
      </c>
      <c r="D13" s="10">
        <f>C13/4</f>
        <v>13087.439999999999</v>
      </c>
      <c r="E13" s="10">
        <f>C13/4</f>
        <v>13087.439999999999</v>
      </c>
      <c r="F13" s="10">
        <f>C13/4</f>
        <v>13087.439999999999</v>
      </c>
      <c r="G13" s="10">
        <f>C13/4</f>
        <v>13087.439999999999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52349.759999999995</v>
      </c>
      <c r="D19" s="42">
        <f>C19/4</f>
        <v>13087.439999999999</v>
      </c>
      <c r="E19" s="42">
        <f>C19/4</f>
        <v>13087.439999999999</v>
      </c>
      <c r="F19" s="42">
        <f>C19/4</f>
        <v>13087.439999999999</v>
      </c>
      <c r="G19" s="42">
        <f>C19/4</f>
        <v>13087.439999999999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30730.079999999994</v>
      </c>
      <c r="D22" s="29">
        <f>C22/4</f>
        <v>7682.519999999999</v>
      </c>
      <c r="E22" s="29">
        <f>C22/4</f>
        <v>7682.519999999999</v>
      </c>
      <c r="F22" s="29">
        <f>C22/4</f>
        <v>7682.519999999999</v>
      </c>
      <c r="G22" s="30">
        <f>C22/4</f>
        <v>7682.519999999999</v>
      </c>
    </row>
    <row r="23" spans="1:7" ht="15">
      <c r="A23" s="50" t="s">
        <v>37</v>
      </c>
      <c r="B23" s="52" t="s">
        <v>26</v>
      </c>
      <c r="C23" s="50">
        <f>C8*1.77*12</f>
        <v>6202.08</v>
      </c>
      <c r="D23" s="50">
        <f>C23/4</f>
        <v>1550.52</v>
      </c>
      <c r="E23" s="66">
        <f>C23/4</f>
        <v>1550.52</v>
      </c>
      <c r="F23" s="66">
        <f>C23/4</f>
        <v>1550.52</v>
      </c>
      <c r="G23" s="68">
        <f>C23/4</f>
        <v>1550.52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82.5" customHeight="1" thickBot="1">
      <c r="A25" s="37">
        <v>1.6</v>
      </c>
      <c r="B25" s="38" t="s">
        <v>29</v>
      </c>
      <c r="C25" s="39">
        <f>C27</f>
        <v>15417.600000000002</v>
      </c>
      <c r="D25" s="46">
        <f>C25/4</f>
        <v>3854.4000000000005</v>
      </c>
      <c r="E25" s="29">
        <f>C25/4</f>
        <v>3854.4000000000005</v>
      </c>
      <c r="F25" s="29">
        <f>C25/4</f>
        <v>3854.4000000000005</v>
      </c>
      <c r="G25" s="30">
        <f>C25/4</f>
        <v>3854.4000000000005</v>
      </c>
    </row>
    <row r="26" spans="1:7" ht="15.75" thickBot="1">
      <c r="A26" s="22"/>
      <c r="B26" s="24" t="s">
        <v>22</v>
      </c>
      <c r="C26" s="24"/>
      <c r="D26" s="24"/>
      <c r="E26" s="29"/>
      <c r="F26" s="29"/>
      <c r="G26" s="30"/>
    </row>
    <row r="27" spans="1:7" ht="15.75" thickBot="1">
      <c r="A27" s="22"/>
      <c r="B27" s="24" t="s">
        <v>33</v>
      </c>
      <c r="C27" s="39">
        <f>C8*4.4*12</f>
        <v>15417.600000000002</v>
      </c>
      <c r="D27" s="30">
        <f>C27/4</f>
        <v>3854.4000000000005</v>
      </c>
      <c r="E27" s="29">
        <f>C27/4</f>
        <v>3854.4000000000005</v>
      </c>
      <c r="F27" s="29">
        <f>C27/4</f>
        <v>3854.4000000000005</v>
      </c>
      <c r="G27" s="30">
        <f>C27/4</f>
        <v>3854.4000000000005</v>
      </c>
    </row>
    <row r="28" spans="1:7" ht="33.75" customHeight="1">
      <c r="A28" s="44"/>
      <c r="B28" s="49" t="s">
        <v>34</v>
      </c>
      <c r="C28" s="49"/>
      <c r="D28" s="49"/>
      <c r="E28" s="49"/>
      <c r="F28" s="49"/>
      <c r="G28" s="49"/>
    </row>
    <row r="29" spans="1:7" ht="15">
      <c r="A29" s="44"/>
      <c r="B29" s="44"/>
      <c r="C29" s="44"/>
      <c r="D29" s="44"/>
      <c r="E29" s="44"/>
      <c r="F29" s="44"/>
      <c r="G29" s="44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28:G28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31"/>
    </sheetView>
  </sheetViews>
  <sheetFormatPr defaultColWidth="9.140625" defaultRowHeight="15"/>
  <cols>
    <col min="1" max="1" width="6.7109375" style="0" customWidth="1"/>
    <col min="2" max="2" width="33.57421875" style="0" customWidth="1"/>
    <col min="3" max="3" width="12.281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122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18.82</v>
      </c>
    </row>
    <row r="8" spans="1:7" ht="15">
      <c r="A8" s="44"/>
      <c r="B8" s="3" t="s">
        <v>6</v>
      </c>
      <c r="C8" s="43">
        <v>294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66396.95999999999</v>
      </c>
      <c r="D13" s="10">
        <f>C13/4</f>
        <v>16599.239999999998</v>
      </c>
      <c r="E13" s="10">
        <f>C13/4</f>
        <v>16599.239999999998</v>
      </c>
      <c r="F13" s="10">
        <f>C13/4</f>
        <v>16599.239999999998</v>
      </c>
      <c r="G13" s="10">
        <f>C13/4</f>
        <v>16599.239999999998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66396.95999999999</v>
      </c>
      <c r="D19" s="42">
        <f>C19/4</f>
        <v>16599.239999999998</v>
      </c>
      <c r="E19" s="42">
        <f>C19/4</f>
        <v>16599.239999999998</v>
      </c>
      <c r="F19" s="42">
        <f>C19/4</f>
        <v>16599.239999999998</v>
      </c>
      <c r="G19" s="42">
        <f>C19/4</f>
        <v>16599.239999999998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30940.559999999998</v>
      </c>
      <c r="D22" s="29">
        <f>C22/4</f>
        <v>7735.139999999999</v>
      </c>
      <c r="E22" s="29">
        <f>C22/4</f>
        <v>7735.139999999999</v>
      </c>
      <c r="F22" s="29">
        <f>C22/4</f>
        <v>7735.139999999999</v>
      </c>
      <c r="G22" s="30">
        <f>C22/4</f>
        <v>7735.139999999999</v>
      </c>
    </row>
    <row r="23" spans="1:7" ht="15">
      <c r="A23" s="50" t="s">
        <v>37</v>
      </c>
      <c r="B23" s="52" t="s">
        <v>26</v>
      </c>
      <c r="C23" s="50">
        <f>C8*1.77*12</f>
        <v>6244.5599999999995</v>
      </c>
      <c r="D23" s="50">
        <f>C23/4</f>
        <v>1561.1399999999999</v>
      </c>
      <c r="E23" s="66">
        <f aca="true" t="shared" si="0" ref="E23:E29">C23/4</f>
        <v>1561.1399999999999</v>
      </c>
      <c r="F23" s="66">
        <f aca="true" t="shared" si="1" ref="F23:F29">C23/4</f>
        <v>1561.1399999999999</v>
      </c>
      <c r="G23" s="68">
        <f>C23/4</f>
        <v>1561.1399999999999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45.75" customHeight="1" thickBot="1">
      <c r="A25" s="31">
        <v>1.4</v>
      </c>
      <c r="B25" s="32" t="s">
        <v>27</v>
      </c>
      <c r="C25" s="33">
        <f>C8*1.85*12</f>
        <v>6526.799999999999</v>
      </c>
      <c r="D25" s="33">
        <f>C25/4</f>
        <v>1631.6999999999998</v>
      </c>
      <c r="E25" s="29">
        <f t="shared" si="0"/>
        <v>1631.6999999999998</v>
      </c>
      <c r="F25" s="29">
        <f t="shared" si="1"/>
        <v>1631.6999999999998</v>
      </c>
      <c r="G25" s="30">
        <f>C25/4</f>
        <v>1631.6999999999998</v>
      </c>
    </row>
    <row r="26" spans="1:7" ht="41.25" customHeight="1" thickBot="1">
      <c r="A26" s="34">
        <v>1.5</v>
      </c>
      <c r="B26" s="35" t="s">
        <v>28</v>
      </c>
      <c r="C26" s="36">
        <f>C8*2.03*12</f>
        <v>7161.839999999999</v>
      </c>
      <c r="D26" s="36">
        <f>C26/4</f>
        <v>1790.4599999999998</v>
      </c>
      <c r="E26" s="29">
        <f t="shared" si="0"/>
        <v>1790.4599999999998</v>
      </c>
      <c r="F26" s="29">
        <f t="shared" si="1"/>
        <v>1790.4599999999998</v>
      </c>
      <c r="G26" s="30">
        <f>C26/4</f>
        <v>1790.4599999999998</v>
      </c>
    </row>
    <row r="27" spans="1:7" ht="63.75" customHeight="1" thickBot="1">
      <c r="A27" s="37">
        <v>1.6</v>
      </c>
      <c r="B27" s="38" t="s">
        <v>29</v>
      </c>
      <c r="C27" s="39">
        <f>C29</f>
        <v>15523.2</v>
      </c>
      <c r="D27" s="46">
        <f>C27/4</f>
        <v>3880.8</v>
      </c>
      <c r="E27" s="29">
        <f t="shared" si="0"/>
        <v>3880.8</v>
      </c>
      <c r="F27" s="29">
        <f t="shared" si="1"/>
        <v>3880.8</v>
      </c>
      <c r="G27" s="30">
        <f>C27/4</f>
        <v>3880.8</v>
      </c>
    </row>
    <row r="28" spans="1:7" ht="15.75" thickBot="1">
      <c r="A28" s="22"/>
      <c r="B28" s="24" t="s">
        <v>22</v>
      </c>
      <c r="C28" s="24"/>
      <c r="D28" s="24"/>
      <c r="E28" s="29"/>
      <c r="F28" s="29"/>
      <c r="G28" s="30"/>
    </row>
    <row r="29" spans="1:7" ht="15.75" thickBot="1">
      <c r="A29" s="22"/>
      <c r="B29" s="24" t="s">
        <v>33</v>
      </c>
      <c r="C29" s="39">
        <f>C8*4.4*12</f>
        <v>15523.2</v>
      </c>
      <c r="D29" s="30">
        <f>C29/4</f>
        <v>3880.8</v>
      </c>
      <c r="E29" s="29">
        <f t="shared" si="0"/>
        <v>3880.8</v>
      </c>
      <c r="F29" s="29">
        <f t="shared" si="1"/>
        <v>3880.8</v>
      </c>
      <c r="G29" s="30">
        <f>C29/4</f>
        <v>3880.8</v>
      </c>
    </row>
    <row r="30" spans="1:7" ht="34.5" customHeight="1">
      <c r="A30" s="44"/>
      <c r="B30" s="49" t="s">
        <v>34</v>
      </c>
      <c r="C30" s="49"/>
      <c r="D30" s="49"/>
      <c r="E30" s="49"/>
      <c r="F30" s="49"/>
      <c r="G30" s="49"/>
    </row>
    <row r="31" spans="1:7" ht="15">
      <c r="A31" s="44"/>
      <c r="B31" s="44"/>
      <c r="C31" s="44"/>
      <c r="D31" s="44"/>
      <c r="E31" s="44"/>
      <c r="F31" s="44"/>
      <c r="G31" s="44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30:G30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6.28125" style="0" customWidth="1"/>
    <col min="2" max="2" width="34.574218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123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14.94</v>
      </c>
    </row>
    <row r="8" spans="1:7" ht="15">
      <c r="A8" s="44"/>
      <c r="B8" s="3" t="s">
        <v>6</v>
      </c>
      <c r="C8" s="43">
        <v>294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52708.31999999999</v>
      </c>
      <c r="D13" s="10">
        <f>C13/4</f>
        <v>13177.079999999998</v>
      </c>
      <c r="E13" s="10">
        <f>C13/4</f>
        <v>13177.079999999998</v>
      </c>
      <c r="F13" s="10">
        <f>C13/4</f>
        <v>13177.079999999998</v>
      </c>
      <c r="G13" s="10">
        <f>C13/4</f>
        <v>13177.079999999998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52708.31999999999</v>
      </c>
      <c r="D19" s="42">
        <f>C19/4</f>
        <v>13177.079999999998</v>
      </c>
      <c r="E19" s="42">
        <f>C19/4</f>
        <v>13177.079999999998</v>
      </c>
      <c r="F19" s="42">
        <f>C19/4</f>
        <v>13177.079999999998</v>
      </c>
      <c r="G19" s="42">
        <f>C19/4</f>
        <v>13177.079999999998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30940.559999999998</v>
      </c>
      <c r="D22" s="29">
        <f>C22/4</f>
        <v>7735.139999999999</v>
      </c>
      <c r="E22" s="29">
        <f>C22/4</f>
        <v>7735.139999999999</v>
      </c>
      <c r="F22" s="29">
        <f>C22/4</f>
        <v>7735.139999999999</v>
      </c>
      <c r="G22" s="30">
        <f>C22/4</f>
        <v>7735.139999999999</v>
      </c>
    </row>
    <row r="23" spans="1:7" ht="15">
      <c r="A23" s="50" t="s">
        <v>37</v>
      </c>
      <c r="B23" s="52" t="s">
        <v>26</v>
      </c>
      <c r="C23" s="50">
        <f>C8*1.77*12</f>
        <v>6244.5599999999995</v>
      </c>
      <c r="D23" s="50">
        <f>C23/4</f>
        <v>1561.1399999999999</v>
      </c>
      <c r="E23" s="66">
        <f>C23/4</f>
        <v>1561.1399999999999</v>
      </c>
      <c r="F23" s="66">
        <f>C23/4</f>
        <v>1561.1399999999999</v>
      </c>
      <c r="G23" s="68">
        <f>C23/4</f>
        <v>1561.1399999999999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57.75" thickBot="1">
      <c r="A25" s="37">
        <v>1.6</v>
      </c>
      <c r="B25" s="38" t="s">
        <v>29</v>
      </c>
      <c r="C25" s="39">
        <f>C27</f>
        <v>15523.2</v>
      </c>
      <c r="D25" s="46">
        <f>C25/4</f>
        <v>3880.8</v>
      </c>
      <c r="E25" s="29">
        <f>C25/4</f>
        <v>3880.8</v>
      </c>
      <c r="F25" s="29">
        <f>C25/4</f>
        <v>3880.8</v>
      </c>
      <c r="G25" s="30">
        <f>C25/4</f>
        <v>3880.8</v>
      </c>
    </row>
    <row r="26" spans="1:7" ht="15.75" thickBot="1">
      <c r="A26" s="22"/>
      <c r="B26" s="24" t="s">
        <v>22</v>
      </c>
      <c r="C26" s="24"/>
      <c r="D26" s="24"/>
      <c r="E26" s="29"/>
      <c r="F26" s="29"/>
      <c r="G26" s="30"/>
    </row>
    <row r="27" spans="1:7" ht="15.75" thickBot="1">
      <c r="A27" s="22"/>
      <c r="B27" s="24" t="s">
        <v>33</v>
      </c>
      <c r="C27" s="39">
        <f>C8*4.4*12</f>
        <v>15523.2</v>
      </c>
      <c r="D27" s="30">
        <f>C27/4</f>
        <v>3880.8</v>
      </c>
      <c r="E27" s="29">
        <f>C27/4</f>
        <v>3880.8</v>
      </c>
      <c r="F27" s="29">
        <f>C27/4</f>
        <v>3880.8</v>
      </c>
      <c r="G27" s="30">
        <f>C27/4</f>
        <v>3880.8</v>
      </c>
    </row>
    <row r="28" spans="1:7" ht="27.75" customHeight="1">
      <c r="A28" s="44"/>
      <c r="B28" s="49" t="s">
        <v>34</v>
      </c>
      <c r="C28" s="49"/>
      <c r="D28" s="49"/>
      <c r="E28" s="49"/>
      <c r="F28" s="49"/>
      <c r="G28" s="49"/>
    </row>
    <row r="29" spans="1:7" ht="15">
      <c r="A29" s="44"/>
      <c r="B29" s="44"/>
      <c r="C29" s="44"/>
      <c r="D29" s="44"/>
      <c r="E29" s="44"/>
      <c r="F29" s="44"/>
      <c r="G29" s="44"/>
    </row>
  </sheetData>
  <sheetProtection/>
  <mergeCells count="17">
    <mergeCell ref="E6:F6"/>
    <mergeCell ref="C1:D1"/>
    <mergeCell ref="B2:G2"/>
    <mergeCell ref="B3:G3"/>
    <mergeCell ref="C4:D4"/>
    <mergeCell ref="E5:F5"/>
    <mergeCell ref="B28:G28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8515625" style="0" customWidth="1"/>
    <col min="2" max="2" width="34.0039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124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18.82</v>
      </c>
    </row>
    <row r="8" spans="1:7" ht="15">
      <c r="A8" s="44"/>
      <c r="B8" s="3" t="s">
        <v>6</v>
      </c>
      <c r="C8" s="43">
        <v>370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83560.8</v>
      </c>
      <c r="D13" s="10">
        <f>C13/4</f>
        <v>20890.2</v>
      </c>
      <c r="E13" s="10">
        <f>C13/4</f>
        <v>20890.2</v>
      </c>
      <c r="F13" s="10">
        <f>C13/4</f>
        <v>20890.2</v>
      </c>
      <c r="G13" s="10">
        <f>C13/4</f>
        <v>20890.2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83560.8</v>
      </c>
      <c r="D19" s="42">
        <f>C19/4</f>
        <v>20890.2</v>
      </c>
      <c r="E19" s="42">
        <f>C19/4</f>
        <v>20890.2</v>
      </c>
      <c r="F19" s="42">
        <f>C19/4</f>
        <v>20890.2</v>
      </c>
      <c r="G19" s="42">
        <f>C19/4</f>
        <v>20890.2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38938.799999999996</v>
      </c>
      <c r="D22" s="29">
        <f>C22/4</f>
        <v>9734.699999999999</v>
      </c>
      <c r="E22" s="29">
        <f>C22/4</f>
        <v>9734.699999999999</v>
      </c>
      <c r="F22" s="29">
        <f>C22/4</f>
        <v>9734.699999999999</v>
      </c>
      <c r="G22" s="30">
        <f>C22/4</f>
        <v>9734.699999999999</v>
      </c>
    </row>
    <row r="23" spans="1:7" ht="15">
      <c r="A23" s="50" t="s">
        <v>37</v>
      </c>
      <c r="B23" s="52" t="s">
        <v>26</v>
      </c>
      <c r="C23" s="50">
        <f>C8*1.77*12</f>
        <v>7858.799999999999</v>
      </c>
      <c r="D23" s="50">
        <f>C23/4</f>
        <v>1964.6999999999998</v>
      </c>
      <c r="E23" s="66">
        <f aca="true" t="shared" si="0" ref="E23:E29">C23/4</f>
        <v>1964.6999999999998</v>
      </c>
      <c r="F23" s="66">
        <f aca="true" t="shared" si="1" ref="F23:F29">C23/4</f>
        <v>1964.6999999999998</v>
      </c>
      <c r="G23" s="68">
        <f>C23/4</f>
        <v>1964.6999999999998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37.5" customHeight="1" thickBot="1">
      <c r="A25" s="31">
        <v>1.4</v>
      </c>
      <c r="B25" s="32" t="s">
        <v>27</v>
      </c>
      <c r="C25" s="33">
        <f>C8*1.85*12</f>
        <v>8214</v>
      </c>
      <c r="D25" s="33">
        <f>C25/4</f>
        <v>2053.5</v>
      </c>
      <c r="E25" s="29">
        <f t="shared" si="0"/>
        <v>2053.5</v>
      </c>
      <c r="F25" s="29">
        <f t="shared" si="1"/>
        <v>2053.5</v>
      </c>
      <c r="G25" s="30">
        <f>C25/4</f>
        <v>2053.5</v>
      </c>
    </row>
    <row r="26" spans="1:7" ht="38.25" customHeight="1" thickBot="1">
      <c r="A26" s="34">
        <v>1.5</v>
      </c>
      <c r="B26" s="35" t="s">
        <v>28</v>
      </c>
      <c r="C26" s="36">
        <f>C8*2.03*12</f>
        <v>9013.199999999999</v>
      </c>
      <c r="D26" s="36">
        <f>C26/4</f>
        <v>2253.2999999999997</v>
      </c>
      <c r="E26" s="29">
        <f t="shared" si="0"/>
        <v>2253.2999999999997</v>
      </c>
      <c r="F26" s="29">
        <f t="shared" si="1"/>
        <v>2253.2999999999997</v>
      </c>
      <c r="G26" s="30">
        <f>C26/4</f>
        <v>2253.2999999999997</v>
      </c>
    </row>
    <row r="27" spans="1:7" ht="72" customHeight="1" thickBot="1">
      <c r="A27" s="37">
        <v>1.6</v>
      </c>
      <c r="B27" s="38" t="s">
        <v>29</v>
      </c>
      <c r="C27" s="39">
        <f>C29</f>
        <v>19536.000000000004</v>
      </c>
      <c r="D27" s="46">
        <f>C27/4</f>
        <v>4884.000000000001</v>
      </c>
      <c r="E27" s="29">
        <f t="shared" si="0"/>
        <v>4884.000000000001</v>
      </c>
      <c r="F27" s="29">
        <f t="shared" si="1"/>
        <v>4884.000000000001</v>
      </c>
      <c r="G27" s="30">
        <f>C27/4</f>
        <v>4884.000000000001</v>
      </c>
    </row>
    <row r="28" spans="1:7" ht="15.75" thickBot="1">
      <c r="A28" s="22"/>
      <c r="B28" s="24" t="s">
        <v>22</v>
      </c>
      <c r="C28" s="24"/>
      <c r="D28" s="24"/>
      <c r="E28" s="29"/>
      <c r="F28" s="29"/>
      <c r="G28" s="30"/>
    </row>
    <row r="29" spans="1:7" ht="15.75" thickBot="1">
      <c r="A29" s="22"/>
      <c r="B29" s="24" t="s">
        <v>33</v>
      </c>
      <c r="C29" s="39">
        <f>C8*4.4*12</f>
        <v>19536.000000000004</v>
      </c>
      <c r="D29" s="30">
        <f>C29/4</f>
        <v>4884.000000000001</v>
      </c>
      <c r="E29" s="29">
        <f t="shared" si="0"/>
        <v>4884.000000000001</v>
      </c>
      <c r="F29" s="29">
        <f t="shared" si="1"/>
        <v>4884.000000000001</v>
      </c>
      <c r="G29" s="30">
        <f>C29/4</f>
        <v>4884.000000000001</v>
      </c>
    </row>
    <row r="30" spans="1:7" ht="30" customHeight="1">
      <c r="A30" s="44"/>
      <c r="B30" s="49" t="s">
        <v>34</v>
      </c>
      <c r="C30" s="49"/>
      <c r="D30" s="49"/>
      <c r="E30" s="49"/>
      <c r="F30" s="49"/>
      <c r="G30" s="49"/>
    </row>
    <row r="31" spans="1:7" ht="15">
      <c r="A31" s="44"/>
      <c r="B31" s="44"/>
      <c r="C31" s="44"/>
      <c r="D31" s="44"/>
      <c r="E31" s="44"/>
      <c r="F31" s="44"/>
      <c r="G31" s="44"/>
    </row>
  </sheetData>
  <sheetProtection/>
  <mergeCells count="17">
    <mergeCell ref="E6:F6"/>
    <mergeCell ref="C1:D1"/>
    <mergeCell ref="B2:G2"/>
    <mergeCell ref="B3:G3"/>
    <mergeCell ref="C4:D4"/>
    <mergeCell ref="E5:F5"/>
    <mergeCell ref="B30:G30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8515625" style="0" customWidth="1"/>
    <col min="2" max="2" width="34.8515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125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17.05</v>
      </c>
    </row>
    <row r="8" spans="1:7" ht="15">
      <c r="A8" s="44"/>
      <c r="B8" s="3" t="s">
        <v>6</v>
      </c>
      <c r="C8" s="43">
        <v>237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48490.200000000004</v>
      </c>
      <c r="D13" s="10">
        <f>C13/4</f>
        <v>12122.550000000001</v>
      </c>
      <c r="E13" s="10">
        <f>C13/4</f>
        <v>12122.550000000001</v>
      </c>
      <c r="F13" s="10">
        <f>C13/4</f>
        <v>12122.550000000001</v>
      </c>
      <c r="G13" s="10">
        <f>C13/4</f>
        <v>12122.550000000001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48490.200000000004</v>
      </c>
      <c r="D19" s="42">
        <f>C19/4</f>
        <v>12122.550000000001</v>
      </c>
      <c r="E19" s="42">
        <f>C19/4</f>
        <v>12122.550000000001</v>
      </c>
      <c r="F19" s="42">
        <f>C19/4</f>
        <v>12122.550000000001</v>
      </c>
      <c r="G19" s="42">
        <f>C19/4</f>
        <v>12122.550000000001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24941.879999999997</v>
      </c>
      <c r="D22" s="29">
        <f>C22/4</f>
        <v>6235.469999999999</v>
      </c>
      <c r="E22" s="29">
        <f>C22/4</f>
        <v>6235.469999999999</v>
      </c>
      <c r="F22" s="29">
        <f>C22/4</f>
        <v>6235.469999999999</v>
      </c>
      <c r="G22" s="30">
        <f>C22/4</f>
        <v>6235.469999999999</v>
      </c>
    </row>
    <row r="23" spans="1:7" ht="26.25" thickBot="1">
      <c r="A23" s="31">
        <v>1.4</v>
      </c>
      <c r="B23" s="32" t="s">
        <v>27</v>
      </c>
      <c r="C23" s="33">
        <f>C8*1.85*12</f>
        <v>5261.400000000001</v>
      </c>
      <c r="D23" s="33">
        <f>C23/4</f>
        <v>1315.3500000000001</v>
      </c>
      <c r="E23" s="29">
        <f>C23/4</f>
        <v>1315.3500000000001</v>
      </c>
      <c r="F23" s="29">
        <f>C23/4</f>
        <v>1315.3500000000001</v>
      </c>
      <c r="G23" s="30">
        <f>C23/4</f>
        <v>1315.3500000000001</v>
      </c>
    </row>
    <row r="24" spans="1:7" ht="41.25" customHeight="1" thickBot="1">
      <c r="A24" s="34">
        <v>1.5</v>
      </c>
      <c r="B24" s="35" t="s">
        <v>28</v>
      </c>
      <c r="C24" s="36">
        <f>C8*2.03*12</f>
        <v>5773.32</v>
      </c>
      <c r="D24" s="36">
        <f>C24/4</f>
        <v>1443.33</v>
      </c>
      <c r="E24" s="29">
        <f>C24/4</f>
        <v>1443.33</v>
      </c>
      <c r="F24" s="29">
        <f>C24/4</f>
        <v>1443.33</v>
      </c>
      <c r="G24" s="30">
        <f>C24/4</f>
        <v>1443.33</v>
      </c>
    </row>
    <row r="25" spans="1:7" ht="65.25" customHeight="1" thickBot="1">
      <c r="A25" s="37">
        <v>1.6</v>
      </c>
      <c r="B25" s="38" t="s">
        <v>29</v>
      </c>
      <c r="C25" s="39">
        <f>C27</f>
        <v>12513.600000000002</v>
      </c>
      <c r="D25" s="46">
        <f>C25/4</f>
        <v>3128.4000000000005</v>
      </c>
      <c r="E25" s="29">
        <f>C25/4</f>
        <v>3128.4000000000005</v>
      </c>
      <c r="F25" s="29">
        <f>C25/4</f>
        <v>3128.4000000000005</v>
      </c>
      <c r="G25" s="30">
        <f>C25/4</f>
        <v>3128.4000000000005</v>
      </c>
    </row>
    <row r="26" spans="1:7" ht="15.75" thickBot="1">
      <c r="A26" s="22"/>
      <c r="B26" s="24" t="s">
        <v>22</v>
      </c>
      <c r="C26" s="24"/>
      <c r="D26" s="24"/>
      <c r="E26" s="29"/>
      <c r="F26" s="29"/>
      <c r="G26" s="30"/>
    </row>
    <row r="27" spans="1:7" ht="15.75" thickBot="1">
      <c r="A27" s="22"/>
      <c r="B27" s="24" t="s">
        <v>33</v>
      </c>
      <c r="C27" s="39">
        <f>C8*4.4*12</f>
        <v>12513.600000000002</v>
      </c>
      <c r="D27" s="30">
        <f>C27/4</f>
        <v>3128.4000000000005</v>
      </c>
      <c r="E27" s="29">
        <f>C27/4</f>
        <v>3128.4000000000005</v>
      </c>
      <c r="F27" s="29">
        <f>C27/4</f>
        <v>3128.4000000000005</v>
      </c>
      <c r="G27" s="30">
        <f>C27/4</f>
        <v>3128.4000000000005</v>
      </c>
    </row>
    <row r="28" spans="1:7" ht="30.75" customHeight="1">
      <c r="A28" s="44"/>
      <c r="B28" s="49" t="s">
        <v>34</v>
      </c>
      <c r="C28" s="49"/>
      <c r="D28" s="49"/>
      <c r="E28" s="49"/>
      <c r="F28" s="49"/>
      <c r="G28" s="49"/>
    </row>
    <row r="29" spans="1:7" ht="15">
      <c r="A29" s="44"/>
      <c r="B29" s="44"/>
      <c r="C29" s="44"/>
      <c r="D29" s="44"/>
      <c r="E29" s="44"/>
      <c r="F29" s="44"/>
      <c r="G29" s="44"/>
    </row>
  </sheetData>
  <sheetProtection/>
  <mergeCells count="10">
    <mergeCell ref="B28:G28"/>
    <mergeCell ref="E7:F7"/>
    <mergeCell ref="D10:G10"/>
    <mergeCell ref="A16:G16"/>
    <mergeCell ref="C1:D1"/>
    <mergeCell ref="B2:G2"/>
    <mergeCell ref="B3:G3"/>
    <mergeCell ref="C4:D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0">
      <selection activeCell="H20" sqref="H20"/>
    </sheetView>
  </sheetViews>
  <sheetFormatPr defaultColWidth="9.140625" defaultRowHeight="15"/>
  <cols>
    <col min="1" max="1" width="5.7109375" style="0" customWidth="1"/>
    <col min="2" max="2" width="36.14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126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14.94</v>
      </c>
    </row>
    <row r="8" spans="1:7" ht="15">
      <c r="A8" s="44"/>
      <c r="B8" s="3" t="s">
        <v>6</v>
      </c>
      <c r="C8" s="43">
        <v>285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51094.799999999996</v>
      </c>
      <c r="D13" s="10">
        <f>C13/4</f>
        <v>12773.699999999999</v>
      </c>
      <c r="E13" s="10">
        <f>C13/4</f>
        <v>12773.699999999999</v>
      </c>
      <c r="F13" s="10">
        <f>C13/4</f>
        <v>12773.699999999999</v>
      </c>
      <c r="G13" s="10">
        <f>C13/4</f>
        <v>12773.699999999999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51094.799999999996</v>
      </c>
      <c r="D19" s="42">
        <f>C19/4</f>
        <v>12773.699999999999</v>
      </c>
      <c r="E19" s="42">
        <f>C19/4</f>
        <v>12773.699999999999</v>
      </c>
      <c r="F19" s="42">
        <f>C19/4</f>
        <v>12773.699999999999</v>
      </c>
      <c r="G19" s="42">
        <f>C19/4</f>
        <v>12773.699999999999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29993.399999999998</v>
      </c>
      <c r="D22" s="29">
        <f>C22/4</f>
        <v>7498.349999999999</v>
      </c>
      <c r="E22" s="29">
        <f>C22/4</f>
        <v>7498.349999999999</v>
      </c>
      <c r="F22" s="29">
        <f>C22/4</f>
        <v>7498.349999999999</v>
      </c>
      <c r="G22" s="30">
        <f>C22/4</f>
        <v>7498.349999999999</v>
      </c>
    </row>
    <row r="23" spans="1:7" ht="15">
      <c r="A23" s="70" t="s">
        <v>37</v>
      </c>
      <c r="B23" s="60" t="s">
        <v>26</v>
      </c>
      <c r="C23" s="70">
        <f>C8*1.77*12</f>
        <v>6053.4</v>
      </c>
      <c r="D23" s="70">
        <f>C23/4</f>
        <v>1513.35</v>
      </c>
      <c r="E23" s="66">
        <f>C23/4</f>
        <v>1513.35</v>
      </c>
      <c r="F23" s="66">
        <f>C23/4</f>
        <v>1513.35</v>
      </c>
      <c r="G23" s="68">
        <f>C23/4</f>
        <v>1513.35</v>
      </c>
    </row>
    <row r="24" spans="1:7" ht="15.75" thickBot="1">
      <c r="A24" s="72"/>
      <c r="B24" s="73"/>
      <c r="C24" s="72"/>
      <c r="D24" s="72"/>
      <c r="E24" s="67"/>
      <c r="F24" s="67"/>
      <c r="G24" s="69"/>
    </row>
    <row r="25" spans="1:7" ht="57.75" thickBot="1">
      <c r="A25" s="37">
        <v>1.6</v>
      </c>
      <c r="B25" s="38" t="s">
        <v>29</v>
      </c>
      <c r="C25" s="39">
        <f>C27</f>
        <v>15048</v>
      </c>
      <c r="D25" s="46">
        <f>C25/4</f>
        <v>3762</v>
      </c>
      <c r="E25" s="29">
        <f>C25/4</f>
        <v>3762</v>
      </c>
      <c r="F25" s="29">
        <f>C25/4</f>
        <v>3762</v>
      </c>
      <c r="G25" s="30">
        <f>C25/4</f>
        <v>3762</v>
      </c>
    </row>
    <row r="26" spans="1:7" ht="15.75" thickBot="1">
      <c r="A26" s="22"/>
      <c r="B26" s="24" t="s">
        <v>22</v>
      </c>
      <c r="C26" s="24"/>
      <c r="D26" s="24"/>
      <c r="E26" s="29"/>
      <c r="F26" s="29"/>
      <c r="G26" s="30"/>
    </row>
    <row r="27" spans="1:7" ht="15.75" thickBot="1">
      <c r="A27" s="22"/>
      <c r="B27" s="24" t="s">
        <v>33</v>
      </c>
      <c r="C27" s="39">
        <f>C8*4.4*12</f>
        <v>15048</v>
      </c>
      <c r="D27" s="30">
        <f>C27/4</f>
        <v>3762</v>
      </c>
      <c r="E27" s="29">
        <f>C27/4</f>
        <v>3762</v>
      </c>
      <c r="F27" s="29">
        <f>C27/4</f>
        <v>3762</v>
      </c>
      <c r="G27" s="30">
        <f>C27/4</f>
        <v>3762</v>
      </c>
    </row>
    <row r="28" spans="1:7" ht="33.75" customHeight="1">
      <c r="A28" s="44"/>
      <c r="B28" s="49" t="s">
        <v>34</v>
      </c>
      <c r="C28" s="49"/>
      <c r="D28" s="49"/>
      <c r="E28" s="49"/>
      <c r="F28" s="49"/>
      <c r="G28" s="49"/>
    </row>
    <row r="29" spans="1:7" ht="15">
      <c r="A29" s="44"/>
      <c r="B29" s="44"/>
      <c r="C29" s="44"/>
      <c r="D29" s="44"/>
      <c r="E29" s="44"/>
      <c r="F29" s="44"/>
      <c r="G29" s="44"/>
    </row>
  </sheetData>
  <sheetProtection/>
  <mergeCells count="17">
    <mergeCell ref="E6:F6"/>
    <mergeCell ref="C1:D1"/>
    <mergeCell ref="B2:G2"/>
    <mergeCell ref="B3:G3"/>
    <mergeCell ref="C4:D4"/>
    <mergeCell ref="E5:F5"/>
    <mergeCell ref="B28:G28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9">
      <selection activeCell="H10" sqref="H10"/>
    </sheetView>
  </sheetViews>
  <sheetFormatPr defaultColWidth="9.140625" defaultRowHeight="15"/>
  <cols>
    <col min="1" max="1" width="7.7109375" style="0" customWidth="1"/>
    <col min="2" max="2" width="35.140625" style="0" customWidth="1"/>
    <col min="3" max="3" width="11.281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127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14.94</v>
      </c>
    </row>
    <row r="8" spans="1:7" ht="15">
      <c r="A8" s="44"/>
      <c r="B8" s="3" t="s">
        <v>6</v>
      </c>
      <c r="C8" s="43">
        <v>261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46792.079999999994</v>
      </c>
      <c r="D13" s="10">
        <f>C13/4</f>
        <v>11698.019999999999</v>
      </c>
      <c r="E13" s="10">
        <f>C13/4</f>
        <v>11698.019999999999</v>
      </c>
      <c r="F13" s="10">
        <f>C13/4</f>
        <v>11698.019999999999</v>
      </c>
      <c r="G13" s="10">
        <f>C13/4</f>
        <v>11698.019999999999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46792.079999999994</v>
      </c>
      <c r="D19" s="42">
        <f>C19/4</f>
        <v>11698.019999999999</v>
      </c>
      <c r="E19" s="42">
        <f>C19/4</f>
        <v>11698.019999999999</v>
      </c>
      <c r="F19" s="42">
        <f>C19/4</f>
        <v>11698.019999999999</v>
      </c>
      <c r="G19" s="42">
        <f>C19/4</f>
        <v>11698.019999999999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27467.64</v>
      </c>
      <c r="D22" s="29">
        <f>C22/4</f>
        <v>6866.91</v>
      </c>
      <c r="E22" s="29">
        <f>C22/4</f>
        <v>6866.91</v>
      </c>
      <c r="F22" s="29">
        <f>C22/4</f>
        <v>6866.91</v>
      </c>
      <c r="G22" s="30">
        <f>C22/4</f>
        <v>6866.91</v>
      </c>
    </row>
    <row r="23" spans="1:7" ht="15">
      <c r="A23" s="50" t="s">
        <v>37</v>
      </c>
      <c r="B23" s="52" t="s">
        <v>26</v>
      </c>
      <c r="C23" s="50">
        <f>C8*1.77*12</f>
        <v>5543.64</v>
      </c>
      <c r="D23" s="50">
        <f>C23/4</f>
        <v>1385.91</v>
      </c>
      <c r="E23" s="66">
        <f>C23/4</f>
        <v>1385.91</v>
      </c>
      <c r="F23" s="66">
        <f>C23/4</f>
        <v>1385.91</v>
      </c>
      <c r="G23" s="68">
        <f>C23/4</f>
        <v>1385.91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57.75" thickBot="1">
      <c r="A25" s="37">
        <v>1.6</v>
      </c>
      <c r="B25" s="38" t="s">
        <v>29</v>
      </c>
      <c r="C25" s="39">
        <f>C27</f>
        <v>13780.800000000001</v>
      </c>
      <c r="D25" s="46">
        <f>C25/4</f>
        <v>3445.2000000000003</v>
      </c>
      <c r="E25" s="29">
        <f>C25/4</f>
        <v>3445.2000000000003</v>
      </c>
      <c r="F25" s="29">
        <f>C25/4</f>
        <v>3445.2000000000003</v>
      </c>
      <c r="G25" s="30">
        <f>C25/4</f>
        <v>3445.2000000000003</v>
      </c>
    </row>
    <row r="26" spans="1:7" ht="15.75" thickBot="1">
      <c r="A26" s="22"/>
      <c r="B26" s="24" t="s">
        <v>22</v>
      </c>
      <c r="C26" s="24"/>
      <c r="D26" s="24"/>
      <c r="E26" s="29"/>
      <c r="F26" s="29"/>
      <c r="G26" s="30"/>
    </row>
    <row r="27" spans="1:7" ht="15.75" thickBot="1">
      <c r="A27" s="22"/>
      <c r="B27" s="24" t="s">
        <v>33</v>
      </c>
      <c r="C27" s="39">
        <f>C8*4.4*12</f>
        <v>13780.800000000001</v>
      </c>
      <c r="D27" s="30">
        <f>C27/4</f>
        <v>3445.2000000000003</v>
      </c>
      <c r="E27" s="29">
        <f>C27/4</f>
        <v>3445.2000000000003</v>
      </c>
      <c r="F27" s="29">
        <f>C27/4</f>
        <v>3445.2000000000003</v>
      </c>
      <c r="G27" s="30">
        <f>C27/4</f>
        <v>3445.2000000000003</v>
      </c>
    </row>
    <row r="28" spans="1:7" ht="31.5" customHeight="1">
      <c r="A28" s="44"/>
      <c r="B28" s="49" t="s">
        <v>34</v>
      </c>
      <c r="C28" s="49"/>
      <c r="D28" s="49"/>
      <c r="E28" s="49"/>
      <c r="F28" s="49"/>
      <c r="G28" s="49"/>
    </row>
    <row r="29" spans="1:7" ht="15">
      <c r="A29" s="44"/>
      <c r="B29" s="44"/>
      <c r="C29" s="44"/>
      <c r="D29" s="44"/>
      <c r="E29" s="44"/>
      <c r="F29" s="44"/>
      <c r="G29" s="44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28:G28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421875" style="0" customWidth="1"/>
    <col min="2" max="2" width="34.7109375" style="0" customWidth="1"/>
    <col min="3" max="3" width="10.71093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128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376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122365.44</v>
      </c>
      <c r="D13" s="10">
        <f>C13/4</f>
        <v>30591.36</v>
      </c>
      <c r="E13" s="10">
        <f>C13/4</f>
        <v>30591.36</v>
      </c>
      <c r="F13" s="10">
        <f>C13/4</f>
        <v>30591.36</v>
      </c>
      <c r="G13" s="10">
        <f>C13/4</f>
        <v>30591.36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122365.44</v>
      </c>
      <c r="D19" s="42">
        <f>C19/4</f>
        <v>30591.36</v>
      </c>
      <c r="E19" s="42">
        <f>C19/4</f>
        <v>30591.36</v>
      </c>
      <c r="F19" s="42">
        <f>C19/4</f>
        <v>30591.36</v>
      </c>
      <c r="G19" s="42">
        <f>C19/4</f>
        <v>30591.36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39570.24</v>
      </c>
      <c r="D22" s="29">
        <f>C22/4</f>
        <v>9892.56</v>
      </c>
      <c r="E22" s="29">
        <f>C22/4</f>
        <v>9892.56</v>
      </c>
      <c r="F22" s="29">
        <f>C22/4</f>
        <v>9892.56</v>
      </c>
      <c r="G22" s="30">
        <f>C22/4</f>
        <v>9892.56</v>
      </c>
    </row>
    <row r="23" spans="1:7" ht="15">
      <c r="A23" s="58" t="s">
        <v>36</v>
      </c>
      <c r="B23" s="60" t="s">
        <v>25</v>
      </c>
      <c r="C23" s="62">
        <f>C8*8.3*12</f>
        <v>37449.600000000006</v>
      </c>
      <c r="D23" s="62">
        <f>C23/4</f>
        <v>9362.400000000001</v>
      </c>
      <c r="E23" s="66">
        <f>C23/4</f>
        <v>9362.400000000001</v>
      </c>
      <c r="F23" s="66">
        <f aca="true" t="shared" si="0" ref="F23:F31">C23/4</f>
        <v>9362.400000000001</v>
      </c>
      <c r="G23" s="68">
        <f>C23/4</f>
        <v>9362.400000000001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7986.24</v>
      </c>
      <c r="D25" s="50">
        <f>C25/4</f>
        <v>1996.56</v>
      </c>
      <c r="E25" s="66">
        <f aca="true" t="shared" si="1" ref="E25:E31">C25/4</f>
        <v>1996.56</v>
      </c>
      <c r="F25" s="66">
        <f t="shared" si="0"/>
        <v>1996.56</v>
      </c>
      <c r="G25" s="68">
        <f>C25/4</f>
        <v>1996.56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6.75" customHeight="1" thickBot="1">
      <c r="A27" s="31">
        <v>1.4</v>
      </c>
      <c r="B27" s="32" t="s">
        <v>27</v>
      </c>
      <c r="C27" s="33">
        <f>C8*1.85*12</f>
        <v>8347.2</v>
      </c>
      <c r="D27" s="33">
        <f>C27/4</f>
        <v>2086.8</v>
      </c>
      <c r="E27" s="29">
        <f t="shared" si="1"/>
        <v>2086.8</v>
      </c>
      <c r="F27" s="29">
        <f t="shared" si="0"/>
        <v>2086.8</v>
      </c>
      <c r="G27" s="30">
        <f>C27/4</f>
        <v>2086.8</v>
      </c>
    </row>
    <row r="28" spans="1:7" ht="41.25" customHeight="1" thickBot="1">
      <c r="A28" s="34">
        <v>1.5</v>
      </c>
      <c r="B28" s="35" t="s">
        <v>28</v>
      </c>
      <c r="C28" s="36">
        <f>C8*2.03*12</f>
        <v>9159.36</v>
      </c>
      <c r="D28" s="36">
        <f>C28/4</f>
        <v>2289.84</v>
      </c>
      <c r="E28" s="29">
        <f t="shared" si="1"/>
        <v>2289.84</v>
      </c>
      <c r="F28" s="29">
        <f t="shared" si="0"/>
        <v>2289.84</v>
      </c>
      <c r="G28" s="30">
        <f>C28/4</f>
        <v>2289.84</v>
      </c>
    </row>
    <row r="29" spans="1:7" ht="75.75" customHeight="1" thickBot="1">
      <c r="A29" s="37">
        <v>1.6</v>
      </c>
      <c r="B29" s="38" t="s">
        <v>29</v>
      </c>
      <c r="C29" s="39">
        <f>C31</f>
        <v>19852.800000000003</v>
      </c>
      <c r="D29" s="46">
        <f>C29/4</f>
        <v>4963.200000000001</v>
      </c>
      <c r="E29" s="29">
        <f t="shared" si="1"/>
        <v>4963.200000000001</v>
      </c>
      <c r="F29" s="29">
        <f t="shared" si="0"/>
        <v>4963.200000000001</v>
      </c>
      <c r="G29" s="30">
        <f>C29/4</f>
        <v>4963.200000000001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19852.800000000003</v>
      </c>
      <c r="D31" s="30">
        <f>C31/4</f>
        <v>4963.200000000001</v>
      </c>
      <c r="E31" s="29">
        <f t="shared" si="1"/>
        <v>4963.200000000001</v>
      </c>
      <c r="F31" s="29">
        <f t="shared" si="0"/>
        <v>4963.200000000001</v>
      </c>
      <c r="G31" s="30">
        <f>C31/4</f>
        <v>4963.200000000001</v>
      </c>
    </row>
    <row r="32" spans="1:7" ht="29.25" customHeight="1">
      <c r="A32" s="44"/>
      <c r="B32" s="49" t="s">
        <v>34</v>
      </c>
      <c r="C32" s="49"/>
      <c r="D32" s="49"/>
      <c r="E32" s="49"/>
      <c r="F32" s="49"/>
      <c r="G32" s="49"/>
    </row>
    <row r="33" spans="1:7" ht="15">
      <c r="A33" s="44"/>
      <c r="B33" s="44"/>
      <c r="C33" s="44"/>
      <c r="D33" s="44"/>
      <c r="E33" s="44"/>
      <c r="F33" s="44"/>
      <c r="G33" s="44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8">
      <selection activeCell="E12" sqref="E12"/>
    </sheetView>
  </sheetViews>
  <sheetFormatPr defaultColWidth="9.140625" defaultRowHeight="15"/>
  <cols>
    <col min="1" max="1" width="7.8515625" style="0" customWidth="1"/>
    <col min="2" max="2" width="35.8515625" style="0" customWidth="1"/>
    <col min="3" max="3" width="11.421875" style="0" customWidth="1"/>
  </cols>
  <sheetData>
    <row r="1" spans="1:7" ht="15">
      <c r="A1" s="13"/>
      <c r="B1" s="13"/>
      <c r="C1" s="13"/>
      <c r="D1" s="13"/>
      <c r="E1" s="13"/>
      <c r="F1" s="13"/>
      <c r="G1" s="13"/>
    </row>
    <row r="4" spans="1:7" ht="15">
      <c r="A4" s="13"/>
      <c r="B4" s="13"/>
      <c r="C4" s="54" t="s">
        <v>0</v>
      </c>
      <c r="D4" s="54"/>
      <c r="E4" s="13"/>
      <c r="F4" s="13"/>
      <c r="G4" s="13"/>
    </row>
    <row r="5" spans="1:7" ht="15">
      <c r="A5" s="13"/>
      <c r="B5" s="64" t="s">
        <v>1</v>
      </c>
      <c r="C5" s="64"/>
      <c r="D5" s="64"/>
      <c r="E5" s="64"/>
      <c r="F5" s="64"/>
      <c r="G5" s="64"/>
    </row>
    <row r="6" spans="1:7" ht="15">
      <c r="A6" s="13"/>
      <c r="B6" s="64" t="s">
        <v>106</v>
      </c>
      <c r="C6" s="64"/>
      <c r="D6" s="64"/>
      <c r="E6" s="64"/>
      <c r="F6" s="64"/>
      <c r="G6" s="64"/>
    </row>
    <row r="7" spans="1:7" ht="15">
      <c r="A7" s="13"/>
      <c r="B7" s="13"/>
      <c r="C7" s="54" t="s">
        <v>2</v>
      </c>
      <c r="D7" s="54"/>
      <c r="E7" s="13"/>
      <c r="F7" s="13"/>
      <c r="G7" s="13"/>
    </row>
    <row r="8" spans="1:7" ht="15">
      <c r="A8" s="13"/>
      <c r="B8" s="13"/>
      <c r="C8" s="13"/>
      <c r="D8" s="13"/>
      <c r="E8" s="65"/>
      <c r="F8" s="65"/>
      <c r="G8" s="13"/>
    </row>
    <row r="9" spans="1:7" ht="17.25">
      <c r="A9" s="13"/>
      <c r="B9" s="13"/>
      <c r="C9" s="13"/>
      <c r="D9" s="13"/>
      <c r="E9" s="54" t="s">
        <v>3</v>
      </c>
      <c r="F9" s="54"/>
      <c r="G9" s="13"/>
    </row>
    <row r="10" spans="1:7" ht="17.25">
      <c r="A10" s="13"/>
      <c r="B10" s="13"/>
      <c r="C10" s="12" t="s">
        <v>4</v>
      </c>
      <c r="D10" s="13"/>
      <c r="E10" s="54" t="s">
        <v>5</v>
      </c>
      <c r="F10" s="54"/>
      <c r="G10" s="12">
        <v>27.12</v>
      </c>
    </row>
    <row r="11" spans="1:7" ht="15">
      <c r="A11" s="13"/>
      <c r="B11" s="3" t="s">
        <v>6</v>
      </c>
      <c r="C11" s="12">
        <v>451</v>
      </c>
      <c r="D11" s="13"/>
      <c r="E11" s="13"/>
      <c r="F11" s="13"/>
      <c r="G11" s="13"/>
    </row>
    <row r="12" spans="1:7" ht="15.75" thickBot="1">
      <c r="A12" s="13"/>
      <c r="B12" s="13"/>
      <c r="C12" s="13"/>
      <c r="D12" s="13"/>
      <c r="E12" s="13"/>
      <c r="F12" s="13"/>
      <c r="G12" s="13"/>
    </row>
    <row r="13" spans="1:7" ht="15.75" thickBot="1">
      <c r="A13" s="14"/>
      <c r="B13" s="4"/>
      <c r="C13" s="5" t="s">
        <v>7</v>
      </c>
      <c r="D13" s="55" t="s">
        <v>8</v>
      </c>
      <c r="E13" s="56"/>
      <c r="F13" s="56"/>
      <c r="G13" s="57"/>
    </row>
    <row r="14" spans="1:7" ht="15.75" thickBot="1">
      <c r="A14" s="15"/>
      <c r="B14" s="6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</row>
    <row r="15" spans="1:7" ht="15">
      <c r="A15" s="16"/>
      <c r="B15" s="8" t="s">
        <v>14</v>
      </c>
      <c r="C15" s="9"/>
      <c r="D15" s="9"/>
      <c r="E15" s="9"/>
      <c r="F15" s="9"/>
      <c r="G15" s="9"/>
    </row>
    <row r="16" spans="1:7" ht="15">
      <c r="A16" s="17">
        <v>1</v>
      </c>
      <c r="B16" s="8" t="s">
        <v>15</v>
      </c>
      <c r="C16" s="10">
        <f>C11*G10*12</f>
        <v>146773.44</v>
      </c>
      <c r="D16" s="10">
        <f>C16/4</f>
        <v>36693.36</v>
      </c>
      <c r="E16" s="10">
        <f>C16/4</f>
        <v>36693.36</v>
      </c>
      <c r="F16" s="10">
        <f>C16/4</f>
        <v>36693.36</v>
      </c>
      <c r="G16" s="10">
        <f>C16/4</f>
        <v>36693.36</v>
      </c>
    </row>
    <row r="17" spans="1:7" ht="15">
      <c r="A17" s="16"/>
      <c r="B17" s="8" t="s">
        <v>16</v>
      </c>
      <c r="C17" s="10"/>
      <c r="D17" s="10"/>
      <c r="E17" s="10"/>
      <c r="F17" s="10"/>
      <c r="G17" s="10"/>
    </row>
    <row r="18" spans="1:7" ht="15.75" thickBot="1">
      <c r="A18" s="18"/>
      <c r="B18" s="6" t="s">
        <v>17</v>
      </c>
      <c r="C18" s="11"/>
      <c r="D18" s="11"/>
      <c r="E18" s="11"/>
      <c r="F18" s="11"/>
      <c r="G18" s="11"/>
    </row>
    <row r="19" spans="1:7" ht="15.75" thickBot="1">
      <c r="A19" s="55" t="s">
        <v>18</v>
      </c>
      <c r="B19" s="56"/>
      <c r="C19" s="56"/>
      <c r="D19" s="56"/>
      <c r="E19" s="56"/>
      <c r="F19" s="56"/>
      <c r="G19" s="57"/>
    </row>
    <row r="20" spans="1:7" ht="15">
      <c r="A20" s="19">
        <v>1</v>
      </c>
      <c r="B20" s="20" t="s">
        <v>19</v>
      </c>
      <c r="C20" s="21"/>
      <c r="D20" s="21"/>
      <c r="E20" s="21"/>
      <c r="F20" s="21"/>
      <c r="G20" s="21"/>
    </row>
    <row r="21" spans="1:7" ht="15.75" thickBot="1">
      <c r="A21" s="22"/>
      <c r="B21" s="23" t="s">
        <v>20</v>
      </c>
      <c r="C21" s="24"/>
      <c r="D21" s="24"/>
      <c r="E21" s="24"/>
      <c r="F21" s="24"/>
      <c r="G21" s="24"/>
    </row>
    <row r="22" spans="1:7" ht="15.75" thickBot="1">
      <c r="A22" s="22"/>
      <c r="B22" s="23" t="s">
        <v>21</v>
      </c>
      <c r="C22" s="41">
        <f>C11*G10*12</f>
        <v>146773.44</v>
      </c>
      <c r="D22" s="42">
        <f>C22/4</f>
        <v>36693.36</v>
      </c>
      <c r="E22" s="42">
        <f>C22/4</f>
        <v>36693.36</v>
      </c>
      <c r="F22" s="42">
        <f>C22/4</f>
        <v>36693.36</v>
      </c>
      <c r="G22" s="42">
        <f>C22/4</f>
        <v>36693.36</v>
      </c>
    </row>
    <row r="23" spans="1:7" ht="15.75" thickBot="1">
      <c r="A23" s="22"/>
      <c r="B23" s="25" t="s">
        <v>22</v>
      </c>
      <c r="C23" s="24"/>
      <c r="D23" s="26"/>
      <c r="E23" s="26"/>
      <c r="F23" s="26"/>
      <c r="G23" s="26"/>
    </row>
    <row r="24" spans="1:7" ht="15">
      <c r="A24" s="27"/>
      <c r="B24" s="28" t="s">
        <v>23</v>
      </c>
      <c r="C24" s="21"/>
      <c r="D24" s="21"/>
      <c r="E24" s="21"/>
      <c r="F24" s="21"/>
      <c r="G24" s="21"/>
    </row>
    <row r="25" spans="1:7" ht="15.75" thickBot="1">
      <c r="A25" s="22" t="s">
        <v>35</v>
      </c>
      <c r="B25" s="25" t="s">
        <v>24</v>
      </c>
      <c r="C25" s="29">
        <f>C11*8.77*12</f>
        <v>47463.24</v>
      </c>
      <c r="D25" s="29">
        <f>C25/4</f>
        <v>11865.81</v>
      </c>
      <c r="E25" s="29">
        <f>C25/4</f>
        <v>11865.81</v>
      </c>
      <c r="F25" s="29">
        <f>C25/4</f>
        <v>11865.81</v>
      </c>
      <c r="G25" s="30">
        <f>C25/4</f>
        <v>11865.81</v>
      </c>
    </row>
    <row r="26" spans="1:7" ht="15">
      <c r="A26" s="58" t="s">
        <v>36</v>
      </c>
      <c r="B26" s="60" t="s">
        <v>25</v>
      </c>
      <c r="C26" s="62">
        <f>C11*8.3*12</f>
        <v>44919.600000000006</v>
      </c>
      <c r="D26" s="62">
        <f>C26/4</f>
        <v>11229.900000000001</v>
      </c>
      <c r="E26" s="66">
        <f>C26/4</f>
        <v>11229.900000000001</v>
      </c>
      <c r="F26" s="66">
        <f aca="true" t="shared" si="0" ref="F26:F34">C26/4</f>
        <v>11229.900000000001</v>
      </c>
      <c r="G26" s="68">
        <f>C26/4</f>
        <v>11229.900000000001</v>
      </c>
    </row>
    <row r="27" spans="1:7" ht="15.75" thickBot="1">
      <c r="A27" s="59"/>
      <c r="B27" s="61"/>
      <c r="C27" s="63"/>
      <c r="D27" s="63"/>
      <c r="E27" s="67"/>
      <c r="F27" s="67"/>
      <c r="G27" s="69"/>
    </row>
    <row r="28" spans="1:7" ht="15">
      <c r="A28" s="50" t="s">
        <v>37</v>
      </c>
      <c r="B28" s="52" t="s">
        <v>26</v>
      </c>
      <c r="C28" s="50">
        <f>C11*1.77*12</f>
        <v>9579.24</v>
      </c>
      <c r="D28" s="50">
        <f>C28/4</f>
        <v>2394.81</v>
      </c>
      <c r="E28" s="66">
        <f aca="true" t="shared" si="1" ref="E28:E34">C28/4</f>
        <v>2394.81</v>
      </c>
      <c r="F28" s="66">
        <f t="shared" si="0"/>
        <v>2394.81</v>
      </c>
      <c r="G28" s="68">
        <f>C28/4</f>
        <v>2394.81</v>
      </c>
    </row>
    <row r="29" spans="1:7" ht="15.75" thickBot="1">
      <c r="A29" s="51"/>
      <c r="B29" s="53"/>
      <c r="C29" s="51"/>
      <c r="D29" s="51"/>
      <c r="E29" s="67"/>
      <c r="F29" s="67"/>
      <c r="G29" s="69"/>
    </row>
    <row r="30" spans="1:7" ht="42" customHeight="1" thickBot="1">
      <c r="A30" s="31">
        <v>1.4</v>
      </c>
      <c r="B30" s="32" t="s">
        <v>27</v>
      </c>
      <c r="C30" s="33">
        <f>C11*1.85*12</f>
        <v>10012.2</v>
      </c>
      <c r="D30" s="33">
        <f>C30/4</f>
        <v>2503.05</v>
      </c>
      <c r="E30" s="29">
        <f t="shared" si="1"/>
        <v>2503.05</v>
      </c>
      <c r="F30" s="29">
        <f t="shared" si="0"/>
        <v>2503.05</v>
      </c>
      <c r="G30" s="30">
        <f>C30/4</f>
        <v>2503.05</v>
      </c>
    </row>
    <row r="31" spans="1:7" ht="40.5" customHeight="1" thickBot="1">
      <c r="A31" s="34">
        <v>1.5</v>
      </c>
      <c r="B31" s="35" t="s">
        <v>28</v>
      </c>
      <c r="C31" s="36">
        <f>C11*2.03*12</f>
        <v>10986.359999999999</v>
      </c>
      <c r="D31" s="36">
        <f>C31/4</f>
        <v>2746.5899999999997</v>
      </c>
      <c r="E31" s="29">
        <f t="shared" si="1"/>
        <v>2746.5899999999997</v>
      </c>
      <c r="F31" s="29">
        <f t="shared" si="0"/>
        <v>2746.5899999999997</v>
      </c>
      <c r="G31" s="30">
        <f>C31/4</f>
        <v>2746.5899999999997</v>
      </c>
    </row>
    <row r="32" spans="1:7" ht="72.75" customHeight="1" thickBot="1">
      <c r="A32" s="37">
        <v>1.6</v>
      </c>
      <c r="B32" s="38" t="s">
        <v>29</v>
      </c>
      <c r="C32" s="39">
        <f>C34</f>
        <v>23812.800000000003</v>
      </c>
      <c r="D32" s="46">
        <f>C32/4</f>
        <v>5953.200000000001</v>
      </c>
      <c r="E32" s="29">
        <f t="shared" si="1"/>
        <v>5953.200000000001</v>
      </c>
      <c r="F32" s="29">
        <f t="shared" si="0"/>
        <v>5953.200000000001</v>
      </c>
      <c r="G32" s="30">
        <f>C32/4</f>
        <v>5953.200000000001</v>
      </c>
    </row>
    <row r="33" spans="1:7" ht="15.75" thickBot="1">
      <c r="A33" s="22"/>
      <c r="B33" s="24" t="s">
        <v>22</v>
      </c>
      <c r="C33" s="24"/>
      <c r="D33" s="24"/>
      <c r="E33" s="29"/>
      <c r="F33" s="29"/>
      <c r="G33" s="30"/>
    </row>
    <row r="34" spans="1:7" ht="15.75" thickBot="1">
      <c r="A34" s="22"/>
      <c r="B34" s="24" t="s">
        <v>33</v>
      </c>
      <c r="C34" s="39">
        <f>C11*4.4*12</f>
        <v>23812.800000000003</v>
      </c>
      <c r="D34" s="30">
        <f>C34/4</f>
        <v>5953.200000000001</v>
      </c>
      <c r="E34" s="29">
        <f t="shared" si="1"/>
        <v>5953.200000000001</v>
      </c>
      <c r="F34" s="29">
        <f t="shared" si="0"/>
        <v>5953.200000000001</v>
      </c>
      <c r="G34" s="30">
        <f>C34/4</f>
        <v>5953.200000000001</v>
      </c>
    </row>
    <row r="35" spans="1:7" ht="36" customHeight="1">
      <c r="A35" s="13"/>
      <c r="B35" s="49" t="s">
        <v>34</v>
      </c>
      <c r="C35" s="49"/>
      <c r="D35" s="49"/>
      <c r="E35" s="49"/>
      <c r="F35" s="49"/>
      <c r="G35" s="49"/>
    </row>
    <row r="36" spans="1:7" ht="15">
      <c r="A36" s="13"/>
      <c r="B36" s="13"/>
      <c r="C36" s="13"/>
      <c r="D36" s="13"/>
      <c r="E36" s="13"/>
      <c r="F36" s="13"/>
      <c r="G36" s="13"/>
    </row>
  </sheetData>
  <sheetProtection/>
  <mergeCells count="24">
    <mergeCell ref="C26:C27"/>
    <mergeCell ref="D26:D27"/>
    <mergeCell ref="E26:E27"/>
    <mergeCell ref="E9:F9"/>
    <mergeCell ref="E10:F10"/>
    <mergeCell ref="D13:G13"/>
    <mergeCell ref="A19:G19"/>
    <mergeCell ref="B35:G35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4:D4"/>
    <mergeCell ref="B5:G5"/>
    <mergeCell ref="B6:G6"/>
    <mergeCell ref="C7:D7"/>
    <mergeCell ref="E8:F8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2">
      <selection activeCell="E8" sqref="E8"/>
    </sheetView>
  </sheetViews>
  <sheetFormatPr defaultColWidth="9.140625" defaultRowHeight="15"/>
  <cols>
    <col min="1" max="1" width="7.00390625" style="0" customWidth="1"/>
    <col min="2" max="2" width="33.57421875" style="0" customWidth="1"/>
    <col min="3" max="3" width="10.71093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129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381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123992.64000000001</v>
      </c>
      <c r="D13" s="10">
        <f>C13/4</f>
        <v>30998.160000000003</v>
      </c>
      <c r="E13" s="10">
        <f>C13/4</f>
        <v>30998.160000000003</v>
      </c>
      <c r="F13" s="10">
        <f>C13/4</f>
        <v>30998.160000000003</v>
      </c>
      <c r="G13" s="10">
        <f>C13/4</f>
        <v>30998.160000000003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123992.64000000001</v>
      </c>
      <c r="D19" s="42">
        <f>C19/4</f>
        <v>30998.160000000003</v>
      </c>
      <c r="E19" s="42">
        <f>C19/4</f>
        <v>30998.160000000003</v>
      </c>
      <c r="F19" s="42">
        <f>C19/4</f>
        <v>30998.160000000003</v>
      </c>
      <c r="G19" s="42">
        <f>C19/4</f>
        <v>30998.160000000003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40096.44</v>
      </c>
      <c r="D22" s="29">
        <f>C22/4</f>
        <v>10024.11</v>
      </c>
      <c r="E22" s="29">
        <f>C22/4</f>
        <v>10024.11</v>
      </c>
      <c r="F22" s="29">
        <f>C22/4</f>
        <v>10024.11</v>
      </c>
      <c r="G22" s="30">
        <f>C22/4</f>
        <v>10024.11</v>
      </c>
    </row>
    <row r="23" spans="1:7" ht="15">
      <c r="A23" s="58" t="s">
        <v>36</v>
      </c>
      <c r="B23" s="60" t="s">
        <v>25</v>
      </c>
      <c r="C23" s="62">
        <f>C8*8.3*12</f>
        <v>37947.600000000006</v>
      </c>
      <c r="D23" s="62">
        <f>C23/4</f>
        <v>9486.900000000001</v>
      </c>
      <c r="E23" s="66">
        <f>C23/4</f>
        <v>9486.900000000001</v>
      </c>
      <c r="F23" s="66">
        <f aca="true" t="shared" si="0" ref="F23:F31">C23/4</f>
        <v>9486.900000000001</v>
      </c>
      <c r="G23" s="68">
        <f>C23/4</f>
        <v>9486.900000000001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8092.4400000000005</v>
      </c>
      <c r="D25" s="50">
        <f>C25/4</f>
        <v>2023.1100000000001</v>
      </c>
      <c r="E25" s="66">
        <f aca="true" t="shared" si="1" ref="E25:E31">C25/4</f>
        <v>2023.1100000000001</v>
      </c>
      <c r="F25" s="66">
        <f t="shared" si="0"/>
        <v>2023.1100000000001</v>
      </c>
      <c r="G25" s="68">
        <f>C25/4</f>
        <v>2023.1100000000001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0.5" customHeight="1" thickBot="1">
      <c r="A27" s="31">
        <v>1.4</v>
      </c>
      <c r="B27" s="32" t="s">
        <v>27</v>
      </c>
      <c r="C27" s="33">
        <f>C8*1.85*12</f>
        <v>8458.2</v>
      </c>
      <c r="D27" s="33">
        <f>C27/4</f>
        <v>2114.55</v>
      </c>
      <c r="E27" s="29">
        <f t="shared" si="1"/>
        <v>2114.55</v>
      </c>
      <c r="F27" s="29">
        <f t="shared" si="0"/>
        <v>2114.55</v>
      </c>
      <c r="G27" s="30">
        <f>C27/4</f>
        <v>2114.55</v>
      </c>
    </row>
    <row r="28" spans="1:7" ht="40.5" customHeight="1" thickBot="1">
      <c r="A28" s="34">
        <v>1.5</v>
      </c>
      <c r="B28" s="35" t="s">
        <v>28</v>
      </c>
      <c r="C28" s="36">
        <f>C8*2.03*12</f>
        <v>9281.16</v>
      </c>
      <c r="D28" s="36">
        <f>C28/4</f>
        <v>2320.29</v>
      </c>
      <c r="E28" s="29">
        <f t="shared" si="1"/>
        <v>2320.29</v>
      </c>
      <c r="F28" s="29">
        <f t="shared" si="0"/>
        <v>2320.29</v>
      </c>
      <c r="G28" s="30">
        <f>C28/4</f>
        <v>2320.29</v>
      </c>
    </row>
    <row r="29" spans="1:7" ht="61.5" customHeight="1" thickBot="1">
      <c r="A29" s="37">
        <v>1.6</v>
      </c>
      <c r="B29" s="38" t="s">
        <v>29</v>
      </c>
      <c r="C29" s="39">
        <f>C31</f>
        <v>20116.800000000003</v>
      </c>
      <c r="D29" s="46">
        <f>C29/4</f>
        <v>5029.200000000001</v>
      </c>
      <c r="E29" s="29">
        <f t="shared" si="1"/>
        <v>5029.200000000001</v>
      </c>
      <c r="F29" s="29">
        <f t="shared" si="0"/>
        <v>5029.200000000001</v>
      </c>
      <c r="G29" s="30">
        <f>C29/4</f>
        <v>5029.200000000001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20116.800000000003</v>
      </c>
      <c r="D31" s="30">
        <f>C31/4</f>
        <v>5029.200000000001</v>
      </c>
      <c r="E31" s="29">
        <f t="shared" si="1"/>
        <v>5029.200000000001</v>
      </c>
      <c r="F31" s="29">
        <f t="shared" si="0"/>
        <v>5029.200000000001</v>
      </c>
      <c r="G31" s="30">
        <f>C31/4</f>
        <v>5029.200000000001</v>
      </c>
    </row>
    <row r="32" spans="1:7" ht="30.75" customHeight="1">
      <c r="A32" s="44"/>
      <c r="B32" s="49" t="s">
        <v>34</v>
      </c>
      <c r="C32" s="49"/>
      <c r="D32" s="49"/>
      <c r="E32" s="49"/>
      <c r="F32" s="49"/>
      <c r="G32" s="49"/>
    </row>
    <row r="33" spans="1:7" ht="15">
      <c r="A33" s="44"/>
      <c r="B33" s="44"/>
      <c r="C33" s="44"/>
      <c r="D33" s="44"/>
      <c r="E33" s="44"/>
      <c r="F33" s="44"/>
      <c r="G33" s="44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.57421875" style="0" customWidth="1"/>
    <col min="2" max="2" width="35.57421875" style="0" customWidth="1"/>
    <col min="3" max="3" width="11.8515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130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366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119111.04000000001</v>
      </c>
      <c r="D13" s="10">
        <f>C13/4</f>
        <v>29777.760000000002</v>
      </c>
      <c r="E13" s="10">
        <f>C13/4</f>
        <v>29777.760000000002</v>
      </c>
      <c r="F13" s="10">
        <f>C13/4</f>
        <v>29777.760000000002</v>
      </c>
      <c r="G13" s="10">
        <f>C13/4</f>
        <v>29777.760000000002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119111.04000000001</v>
      </c>
      <c r="D19" s="42">
        <f>C19/4</f>
        <v>29777.760000000002</v>
      </c>
      <c r="E19" s="42">
        <f>C19/4</f>
        <v>29777.760000000002</v>
      </c>
      <c r="F19" s="42">
        <f>C19/4</f>
        <v>29777.760000000002</v>
      </c>
      <c r="G19" s="42">
        <f>C19/4</f>
        <v>29777.760000000002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38517.84</v>
      </c>
      <c r="D22" s="29">
        <f>C22/4</f>
        <v>9629.46</v>
      </c>
      <c r="E22" s="29">
        <f>C22/4</f>
        <v>9629.46</v>
      </c>
      <c r="F22" s="29">
        <f>C22/4</f>
        <v>9629.46</v>
      </c>
      <c r="G22" s="30">
        <f>C22/4</f>
        <v>9629.46</v>
      </c>
    </row>
    <row r="23" spans="1:7" ht="15">
      <c r="A23" s="58" t="s">
        <v>36</v>
      </c>
      <c r="B23" s="60" t="s">
        <v>25</v>
      </c>
      <c r="C23" s="62">
        <f>C8*8.3*12</f>
        <v>36453.600000000006</v>
      </c>
      <c r="D23" s="62">
        <f>C23/4</f>
        <v>9113.400000000001</v>
      </c>
      <c r="E23" s="66">
        <f>C23/4</f>
        <v>9113.400000000001</v>
      </c>
      <c r="F23" s="66">
        <f aca="true" t="shared" si="0" ref="F23:F31">C23/4</f>
        <v>9113.400000000001</v>
      </c>
      <c r="G23" s="68">
        <f>C23/4</f>
        <v>9113.400000000001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7773.84</v>
      </c>
      <c r="D25" s="50">
        <f>C25/4</f>
        <v>1943.46</v>
      </c>
      <c r="E25" s="66">
        <f aca="true" t="shared" si="1" ref="E25:E31">C25/4</f>
        <v>1943.46</v>
      </c>
      <c r="F25" s="66">
        <f t="shared" si="0"/>
        <v>1943.46</v>
      </c>
      <c r="G25" s="68">
        <f>C25/4</f>
        <v>1943.46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6.75" customHeight="1" thickBot="1">
      <c r="A27" s="31">
        <v>1.4</v>
      </c>
      <c r="B27" s="32" t="s">
        <v>27</v>
      </c>
      <c r="C27" s="33">
        <f>C8*1.85*12</f>
        <v>8125.200000000001</v>
      </c>
      <c r="D27" s="33">
        <f>C27/4</f>
        <v>2031.3000000000002</v>
      </c>
      <c r="E27" s="29">
        <f t="shared" si="1"/>
        <v>2031.3000000000002</v>
      </c>
      <c r="F27" s="29">
        <f t="shared" si="0"/>
        <v>2031.3000000000002</v>
      </c>
      <c r="G27" s="30">
        <f>C27/4</f>
        <v>2031.3000000000002</v>
      </c>
    </row>
    <row r="28" spans="1:7" ht="32.25" customHeight="1" thickBot="1">
      <c r="A28" s="34">
        <v>1.5</v>
      </c>
      <c r="B28" s="35" t="s">
        <v>28</v>
      </c>
      <c r="C28" s="36">
        <f>C8*2.03*12</f>
        <v>8915.759999999998</v>
      </c>
      <c r="D28" s="36">
        <f>C28/4</f>
        <v>2228.9399999999996</v>
      </c>
      <c r="E28" s="29">
        <f t="shared" si="1"/>
        <v>2228.9399999999996</v>
      </c>
      <c r="F28" s="29">
        <f t="shared" si="0"/>
        <v>2228.9399999999996</v>
      </c>
      <c r="G28" s="30">
        <f>C28/4</f>
        <v>2228.9399999999996</v>
      </c>
    </row>
    <row r="29" spans="1:7" ht="72" customHeight="1" thickBot="1">
      <c r="A29" s="37">
        <v>1.6</v>
      </c>
      <c r="B29" s="38" t="s">
        <v>29</v>
      </c>
      <c r="C29" s="39">
        <f>C31</f>
        <v>19324.800000000003</v>
      </c>
      <c r="D29" s="46">
        <f>C29/4</f>
        <v>4831.200000000001</v>
      </c>
      <c r="E29" s="29">
        <f t="shared" si="1"/>
        <v>4831.200000000001</v>
      </c>
      <c r="F29" s="29">
        <f t="shared" si="0"/>
        <v>4831.200000000001</v>
      </c>
      <c r="G29" s="30">
        <f>C29/4</f>
        <v>4831.200000000001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19324.800000000003</v>
      </c>
      <c r="D31" s="30">
        <f>C31/4</f>
        <v>4831.200000000001</v>
      </c>
      <c r="E31" s="29">
        <f t="shared" si="1"/>
        <v>4831.200000000001</v>
      </c>
      <c r="F31" s="29">
        <f t="shared" si="0"/>
        <v>4831.200000000001</v>
      </c>
      <c r="G31" s="30">
        <f>C31/4</f>
        <v>4831.200000000001</v>
      </c>
    </row>
    <row r="32" spans="1:7" ht="29.25" customHeight="1">
      <c r="A32" s="44"/>
      <c r="B32" s="49" t="s">
        <v>34</v>
      </c>
      <c r="C32" s="49"/>
      <c r="D32" s="49"/>
      <c r="E32" s="49"/>
      <c r="F32" s="49"/>
      <c r="G32" s="49"/>
    </row>
    <row r="33" spans="1:7" ht="15">
      <c r="A33" s="44"/>
      <c r="B33" s="44"/>
      <c r="C33" s="44"/>
      <c r="D33" s="44"/>
      <c r="E33" s="44"/>
      <c r="F33" s="44"/>
      <c r="G33" s="44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7.8515625" style="0" customWidth="1"/>
    <col min="2" max="2" width="35.140625" style="0" customWidth="1"/>
    <col min="3" max="3" width="10.0039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131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348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113253.12</v>
      </c>
      <c r="D13" s="10">
        <f>C13/4</f>
        <v>28313.28</v>
      </c>
      <c r="E13" s="10">
        <f>C13/4</f>
        <v>28313.28</v>
      </c>
      <c r="F13" s="10">
        <f>C13/4</f>
        <v>28313.28</v>
      </c>
      <c r="G13" s="10">
        <f>C13/4</f>
        <v>28313.28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113253.12</v>
      </c>
      <c r="D19" s="42">
        <f>C19/4</f>
        <v>28313.28</v>
      </c>
      <c r="E19" s="42">
        <f>C19/4</f>
        <v>28313.28</v>
      </c>
      <c r="F19" s="42">
        <f>C19/4</f>
        <v>28313.28</v>
      </c>
      <c r="G19" s="42">
        <f>C19/4</f>
        <v>28313.28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36623.520000000004</v>
      </c>
      <c r="D22" s="29">
        <f>C22/4</f>
        <v>9155.880000000001</v>
      </c>
      <c r="E22" s="29">
        <f>C22/4</f>
        <v>9155.880000000001</v>
      </c>
      <c r="F22" s="29">
        <f>C22/4</f>
        <v>9155.880000000001</v>
      </c>
      <c r="G22" s="30">
        <f>C22/4</f>
        <v>9155.880000000001</v>
      </c>
    </row>
    <row r="23" spans="1:7" ht="15">
      <c r="A23" s="58" t="s">
        <v>36</v>
      </c>
      <c r="B23" s="60" t="s">
        <v>25</v>
      </c>
      <c r="C23" s="62">
        <f>C8*8.3*12</f>
        <v>34660.8</v>
      </c>
      <c r="D23" s="62">
        <f>C23/4</f>
        <v>8665.2</v>
      </c>
      <c r="E23" s="66">
        <f>C23/4</f>
        <v>8665.2</v>
      </c>
      <c r="F23" s="66">
        <f aca="true" t="shared" si="0" ref="F23:F31">C23/4</f>
        <v>8665.2</v>
      </c>
      <c r="G23" s="68">
        <f>C23/4</f>
        <v>8665.2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7391.52</v>
      </c>
      <c r="D25" s="50">
        <f>C25/4</f>
        <v>1847.88</v>
      </c>
      <c r="E25" s="66">
        <f aca="true" t="shared" si="1" ref="E25:E31">C25/4</f>
        <v>1847.88</v>
      </c>
      <c r="F25" s="66">
        <f t="shared" si="0"/>
        <v>1847.88</v>
      </c>
      <c r="G25" s="68">
        <f>C25/4</f>
        <v>1847.88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2" customHeight="1" thickBot="1">
      <c r="A27" s="31">
        <v>1.4</v>
      </c>
      <c r="B27" s="32" t="s">
        <v>27</v>
      </c>
      <c r="C27" s="33">
        <f>C8*1.85*12</f>
        <v>7725.6</v>
      </c>
      <c r="D27" s="33">
        <f>C27/4</f>
        <v>1931.4</v>
      </c>
      <c r="E27" s="29">
        <f t="shared" si="1"/>
        <v>1931.4</v>
      </c>
      <c r="F27" s="29">
        <f t="shared" si="0"/>
        <v>1931.4</v>
      </c>
      <c r="G27" s="30">
        <f>C27/4</f>
        <v>1931.4</v>
      </c>
    </row>
    <row r="28" spans="1:7" ht="41.25" customHeight="1" thickBot="1">
      <c r="A28" s="34">
        <v>1.5</v>
      </c>
      <c r="B28" s="35" t="s">
        <v>28</v>
      </c>
      <c r="C28" s="36">
        <f>C8*2.03*12</f>
        <v>8477.279999999999</v>
      </c>
      <c r="D28" s="36">
        <f>C28/4</f>
        <v>2119.3199999999997</v>
      </c>
      <c r="E28" s="29">
        <f t="shared" si="1"/>
        <v>2119.3199999999997</v>
      </c>
      <c r="F28" s="29">
        <f t="shared" si="0"/>
        <v>2119.3199999999997</v>
      </c>
      <c r="G28" s="30">
        <f>C28/4</f>
        <v>2119.3199999999997</v>
      </c>
    </row>
    <row r="29" spans="1:7" ht="71.25" customHeight="1" thickBot="1">
      <c r="A29" s="37">
        <v>1.6</v>
      </c>
      <c r="B29" s="38" t="s">
        <v>29</v>
      </c>
      <c r="C29" s="39">
        <f>C31</f>
        <v>18374.4</v>
      </c>
      <c r="D29" s="46">
        <f>C29/4</f>
        <v>4593.6</v>
      </c>
      <c r="E29" s="29">
        <f t="shared" si="1"/>
        <v>4593.6</v>
      </c>
      <c r="F29" s="29">
        <f t="shared" si="0"/>
        <v>4593.6</v>
      </c>
      <c r="G29" s="30">
        <f>C29/4</f>
        <v>4593.6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18374.4</v>
      </c>
      <c r="D31" s="30">
        <f>C31/4</f>
        <v>4593.6</v>
      </c>
      <c r="E31" s="29">
        <f t="shared" si="1"/>
        <v>4593.6</v>
      </c>
      <c r="F31" s="29">
        <f t="shared" si="0"/>
        <v>4593.6</v>
      </c>
      <c r="G31" s="30">
        <f>C31/4</f>
        <v>4593.6</v>
      </c>
    </row>
    <row r="32" spans="1:7" ht="33.75" customHeight="1">
      <c r="A32" s="44"/>
      <c r="B32" s="49" t="s">
        <v>34</v>
      </c>
      <c r="C32" s="49"/>
      <c r="D32" s="49"/>
      <c r="E32" s="49"/>
      <c r="F32" s="49"/>
      <c r="G32" s="49"/>
    </row>
    <row r="33" spans="1:7" ht="15">
      <c r="A33" s="44"/>
      <c r="B33" s="44"/>
      <c r="C33" s="44"/>
      <c r="D33" s="44"/>
      <c r="E33" s="44"/>
      <c r="F33" s="44"/>
      <c r="G33" s="44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7.28125" style="0" customWidth="1"/>
    <col min="2" max="2" width="34.7109375" style="0" customWidth="1"/>
    <col min="3" max="3" width="10.14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132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471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153282.24</v>
      </c>
      <c r="D13" s="10">
        <f>C13/4</f>
        <v>38320.56</v>
      </c>
      <c r="E13" s="10">
        <f>C13/4</f>
        <v>38320.56</v>
      </c>
      <c r="F13" s="10">
        <f>C13/4</f>
        <v>38320.56</v>
      </c>
      <c r="G13" s="10">
        <f>C13/4</f>
        <v>38320.56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153282.24</v>
      </c>
      <c r="D19" s="42">
        <f>C19/4</f>
        <v>38320.56</v>
      </c>
      <c r="E19" s="42">
        <f>C19/4</f>
        <v>38320.56</v>
      </c>
      <c r="F19" s="42">
        <f>C19/4</f>
        <v>38320.56</v>
      </c>
      <c r="G19" s="42">
        <f>C19/4</f>
        <v>38320.56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49568.04</v>
      </c>
      <c r="D22" s="29">
        <f>C22/4</f>
        <v>12392.01</v>
      </c>
      <c r="E22" s="29">
        <f>C22/4</f>
        <v>12392.01</v>
      </c>
      <c r="F22" s="29">
        <f>C22/4</f>
        <v>12392.01</v>
      </c>
      <c r="G22" s="30">
        <f>C22/4</f>
        <v>12392.01</v>
      </c>
    </row>
    <row r="23" spans="1:7" ht="15">
      <c r="A23" s="58" t="s">
        <v>36</v>
      </c>
      <c r="B23" s="60" t="s">
        <v>25</v>
      </c>
      <c r="C23" s="62">
        <f>C8*8.3*12</f>
        <v>46911.600000000006</v>
      </c>
      <c r="D23" s="62">
        <f>C23/4</f>
        <v>11727.900000000001</v>
      </c>
      <c r="E23" s="66">
        <f>C23/4</f>
        <v>11727.900000000001</v>
      </c>
      <c r="F23" s="66">
        <f aca="true" t="shared" si="0" ref="F23:F31">C23/4</f>
        <v>11727.900000000001</v>
      </c>
      <c r="G23" s="68">
        <f>C23/4</f>
        <v>11727.900000000001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10004.039999999999</v>
      </c>
      <c r="D25" s="50">
        <f>C25/4</f>
        <v>2501.0099999999998</v>
      </c>
      <c r="E25" s="66">
        <f aca="true" t="shared" si="1" ref="E25:E31">C25/4</f>
        <v>2501.0099999999998</v>
      </c>
      <c r="F25" s="66">
        <f t="shared" si="0"/>
        <v>2501.0099999999998</v>
      </c>
      <c r="G25" s="68">
        <f>C25/4</f>
        <v>2501.0099999999998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1.25" customHeight="1" thickBot="1">
      <c r="A27" s="31">
        <v>1.4</v>
      </c>
      <c r="B27" s="32" t="s">
        <v>27</v>
      </c>
      <c r="C27" s="33">
        <f>C8*1.85*12</f>
        <v>10456.2</v>
      </c>
      <c r="D27" s="33">
        <f>C27/4</f>
        <v>2614.05</v>
      </c>
      <c r="E27" s="29">
        <f t="shared" si="1"/>
        <v>2614.05</v>
      </c>
      <c r="F27" s="29">
        <f t="shared" si="0"/>
        <v>2614.05</v>
      </c>
      <c r="G27" s="30">
        <f>C27/4</f>
        <v>2614.05</v>
      </c>
    </row>
    <row r="28" spans="1:7" ht="35.25" customHeight="1" thickBot="1">
      <c r="A28" s="34">
        <v>1.5</v>
      </c>
      <c r="B28" s="35" t="s">
        <v>28</v>
      </c>
      <c r="C28" s="36">
        <f>C8*2.03*12</f>
        <v>11473.559999999998</v>
      </c>
      <c r="D28" s="36">
        <f>C28/4</f>
        <v>2868.3899999999994</v>
      </c>
      <c r="E28" s="29">
        <f t="shared" si="1"/>
        <v>2868.3899999999994</v>
      </c>
      <c r="F28" s="29">
        <f t="shared" si="0"/>
        <v>2868.3899999999994</v>
      </c>
      <c r="G28" s="30">
        <f>C28/4</f>
        <v>2868.3899999999994</v>
      </c>
    </row>
    <row r="29" spans="1:7" ht="78.75" customHeight="1" thickBot="1">
      <c r="A29" s="37">
        <v>1.6</v>
      </c>
      <c r="B29" s="38" t="s">
        <v>29</v>
      </c>
      <c r="C29" s="39">
        <f>C31</f>
        <v>24868.800000000003</v>
      </c>
      <c r="D29" s="46">
        <f>C29/4</f>
        <v>6217.200000000001</v>
      </c>
      <c r="E29" s="29">
        <f t="shared" si="1"/>
        <v>6217.200000000001</v>
      </c>
      <c r="F29" s="29">
        <f t="shared" si="0"/>
        <v>6217.200000000001</v>
      </c>
      <c r="G29" s="30">
        <f>C29/4</f>
        <v>6217.200000000001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24868.800000000003</v>
      </c>
      <c r="D31" s="30">
        <f>C31/4</f>
        <v>6217.200000000001</v>
      </c>
      <c r="E31" s="29">
        <f t="shared" si="1"/>
        <v>6217.200000000001</v>
      </c>
      <c r="F31" s="29">
        <f t="shared" si="0"/>
        <v>6217.200000000001</v>
      </c>
      <c r="G31" s="30">
        <f>C31/4</f>
        <v>6217.200000000001</v>
      </c>
    </row>
    <row r="32" spans="1:7" ht="29.25" customHeight="1">
      <c r="A32" s="44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C1" sqref="C1:D1"/>
    </sheetView>
  </sheetViews>
  <sheetFormatPr defaultColWidth="9.140625" defaultRowHeight="15"/>
  <cols>
    <col min="1" max="1" width="6.57421875" style="0" customWidth="1"/>
    <col min="2" max="2" width="33.421875" style="0" customWidth="1"/>
    <col min="3" max="3" width="10.4218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133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679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220973.76</v>
      </c>
      <c r="D13" s="10">
        <f>C13/4</f>
        <v>55243.44</v>
      </c>
      <c r="E13" s="10">
        <f>C13/4</f>
        <v>55243.44</v>
      </c>
      <c r="F13" s="10">
        <f>C13/4</f>
        <v>55243.44</v>
      </c>
      <c r="G13" s="10">
        <f>C13/4</f>
        <v>55243.44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220973.76</v>
      </c>
      <c r="D19" s="42">
        <f>C19/4</f>
        <v>55243.44</v>
      </c>
      <c r="E19" s="42">
        <f>C19/4</f>
        <v>55243.44</v>
      </c>
      <c r="F19" s="42">
        <f>C19/4</f>
        <v>55243.44</v>
      </c>
      <c r="G19" s="42">
        <f>C19/4</f>
        <v>55243.44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71457.95999999999</v>
      </c>
      <c r="D22" s="29">
        <f>C22/4</f>
        <v>17864.489999999998</v>
      </c>
      <c r="E22" s="29">
        <f>C22/4</f>
        <v>17864.489999999998</v>
      </c>
      <c r="F22" s="29">
        <f>C22/4</f>
        <v>17864.489999999998</v>
      </c>
      <c r="G22" s="30">
        <f>C22/4</f>
        <v>17864.489999999998</v>
      </c>
    </row>
    <row r="23" spans="1:7" ht="15">
      <c r="A23" s="58" t="s">
        <v>36</v>
      </c>
      <c r="B23" s="60" t="s">
        <v>25</v>
      </c>
      <c r="C23" s="62">
        <f>C8*8.3*12</f>
        <v>67628.40000000001</v>
      </c>
      <c r="D23" s="62">
        <f>C23/4</f>
        <v>16907.100000000002</v>
      </c>
      <c r="E23" s="66">
        <f>C23/4</f>
        <v>16907.100000000002</v>
      </c>
      <c r="F23" s="66">
        <f aca="true" t="shared" si="0" ref="F23:F31">C23/4</f>
        <v>16907.100000000002</v>
      </c>
      <c r="G23" s="68">
        <f>C23/4</f>
        <v>16907.100000000002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14421.96</v>
      </c>
      <c r="D25" s="50">
        <f>C25/4</f>
        <v>3605.49</v>
      </c>
      <c r="E25" s="66">
        <f aca="true" t="shared" si="1" ref="E25:E31">C25/4</f>
        <v>3605.49</v>
      </c>
      <c r="F25" s="66">
        <f t="shared" si="0"/>
        <v>3605.49</v>
      </c>
      <c r="G25" s="68">
        <f>C25/4</f>
        <v>3605.49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3.75" customHeight="1" thickBot="1">
      <c r="A27" s="31">
        <v>1.4</v>
      </c>
      <c r="B27" s="32" t="s">
        <v>27</v>
      </c>
      <c r="C27" s="33">
        <f>C8*1.85*12</f>
        <v>15073.800000000001</v>
      </c>
      <c r="D27" s="33">
        <f>C27/4</f>
        <v>3768.4500000000003</v>
      </c>
      <c r="E27" s="29">
        <f t="shared" si="1"/>
        <v>3768.4500000000003</v>
      </c>
      <c r="F27" s="29">
        <f t="shared" si="0"/>
        <v>3768.4500000000003</v>
      </c>
      <c r="G27" s="30">
        <f>C27/4</f>
        <v>3768.4500000000003</v>
      </c>
    </row>
    <row r="28" spans="1:7" ht="38.25" customHeight="1" thickBot="1">
      <c r="A28" s="34">
        <v>1.5</v>
      </c>
      <c r="B28" s="35" t="s">
        <v>28</v>
      </c>
      <c r="C28" s="36">
        <f>C8*2.03*12</f>
        <v>16540.44</v>
      </c>
      <c r="D28" s="36">
        <f>C28/4</f>
        <v>4135.11</v>
      </c>
      <c r="E28" s="29">
        <f t="shared" si="1"/>
        <v>4135.11</v>
      </c>
      <c r="F28" s="29">
        <f t="shared" si="0"/>
        <v>4135.11</v>
      </c>
      <c r="G28" s="30">
        <f>C28/4</f>
        <v>4135.11</v>
      </c>
    </row>
    <row r="29" spans="1:7" ht="64.5" customHeight="1" thickBot="1">
      <c r="A29" s="37">
        <v>1.6</v>
      </c>
      <c r="B29" s="38" t="s">
        <v>29</v>
      </c>
      <c r="C29" s="39">
        <f>C31</f>
        <v>35851.200000000004</v>
      </c>
      <c r="D29" s="46">
        <f>C29/4</f>
        <v>8962.800000000001</v>
      </c>
      <c r="E29" s="29">
        <f t="shared" si="1"/>
        <v>8962.800000000001</v>
      </c>
      <c r="F29" s="29">
        <f t="shared" si="0"/>
        <v>8962.800000000001</v>
      </c>
      <c r="G29" s="30">
        <f>C29/4</f>
        <v>8962.800000000001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35851.200000000004</v>
      </c>
      <c r="D31" s="30">
        <f>C31/4</f>
        <v>8962.800000000001</v>
      </c>
      <c r="E31" s="29">
        <f t="shared" si="1"/>
        <v>8962.800000000001</v>
      </c>
      <c r="F31" s="29">
        <f t="shared" si="0"/>
        <v>8962.800000000001</v>
      </c>
      <c r="G31" s="30">
        <f>C31/4</f>
        <v>8962.800000000001</v>
      </c>
    </row>
    <row r="32" spans="1:7" ht="27.75" customHeight="1">
      <c r="A32" s="44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26" sqref="B26"/>
    </sheetView>
  </sheetViews>
  <sheetFormatPr defaultColWidth="9.140625" defaultRowHeight="15"/>
  <cols>
    <col min="1" max="1" width="7.57421875" style="0" customWidth="1"/>
    <col min="2" max="2" width="34.421875" style="0" customWidth="1"/>
    <col min="3" max="3" width="11.0039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134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18.82</v>
      </c>
    </row>
    <row r="8" spans="1:7" ht="15">
      <c r="A8" s="44"/>
      <c r="B8" s="3" t="s">
        <v>6</v>
      </c>
      <c r="C8" s="43">
        <v>360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81302.4</v>
      </c>
      <c r="D13" s="10">
        <f>C13/4</f>
        <v>20325.6</v>
      </c>
      <c r="E13" s="10">
        <f>C13/4</f>
        <v>20325.6</v>
      </c>
      <c r="F13" s="10">
        <f>C13/4</f>
        <v>20325.6</v>
      </c>
      <c r="G13" s="10">
        <f>C13/4</f>
        <v>20325.6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81302.4</v>
      </c>
      <c r="D19" s="42">
        <f>C19/4</f>
        <v>20325.6</v>
      </c>
      <c r="E19" s="42">
        <f>C19/4</f>
        <v>20325.6</v>
      </c>
      <c r="F19" s="42">
        <f>C19/4</f>
        <v>20325.6</v>
      </c>
      <c r="G19" s="42">
        <f>C19/4</f>
        <v>20325.6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37886.399999999994</v>
      </c>
      <c r="D22" s="29">
        <f>C22/4</f>
        <v>9471.599999999999</v>
      </c>
      <c r="E22" s="29">
        <f>C22/4</f>
        <v>9471.599999999999</v>
      </c>
      <c r="F22" s="29">
        <f>C22/4</f>
        <v>9471.599999999999</v>
      </c>
      <c r="G22" s="30">
        <f>C22/4</f>
        <v>9471.599999999999</v>
      </c>
    </row>
    <row r="23" spans="1:7" ht="15">
      <c r="A23" s="50" t="s">
        <v>37</v>
      </c>
      <c r="B23" s="52" t="s">
        <v>26</v>
      </c>
      <c r="C23" s="50">
        <f>C8*1.77*12</f>
        <v>7646.400000000001</v>
      </c>
      <c r="D23" s="50">
        <f>C23/4</f>
        <v>1911.6000000000001</v>
      </c>
      <c r="E23" s="66">
        <f aca="true" t="shared" si="0" ref="E23:E29">C23/4</f>
        <v>1911.6000000000001</v>
      </c>
      <c r="F23" s="66">
        <f aca="true" t="shared" si="1" ref="F23:F29">C23/4</f>
        <v>1911.6000000000001</v>
      </c>
      <c r="G23" s="68">
        <f>C23/4</f>
        <v>1911.6000000000001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41.25" customHeight="1" thickBot="1">
      <c r="A25" s="31">
        <v>1.4</v>
      </c>
      <c r="B25" s="32" t="s">
        <v>27</v>
      </c>
      <c r="C25" s="33">
        <f>C8*1.85*12</f>
        <v>7992</v>
      </c>
      <c r="D25" s="33">
        <f>C25/4</f>
        <v>1998</v>
      </c>
      <c r="E25" s="29">
        <f t="shared" si="0"/>
        <v>1998</v>
      </c>
      <c r="F25" s="29">
        <f t="shared" si="1"/>
        <v>1998</v>
      </c>
      <c r="G25" s="30">
        <f>C25/4</f>
        <v>1998</v>
      </c>
    </row>
    <row r="26" spans="1:7" ht="42" customHeight="1" thickBot="1">
      <c r="A26" s="34">
        <v>1.5</v>
      </c>
      <c r="B26" s="35" t="s">
        <v>28</v>
      </c>
      <c r="C26" s="36">
        <f>C8*2.03*12</f>
        <v>8769.599999999999</v>
      </c>
      <c r="D26" s="36">
        <f>C26/4</f>
        <v>2192.3999999999996</v>
      </c>
      <c r="E26" s="29">
        <f t="shared" si="0"/>
        <v>2192.3999999999996</v>
      </c>
      <c r="F26" s="29">
        <f t="shared" si="1"/>
        <v>2192.3999999999996</v>
      </c>
      <c r="G26" s="30">
        <f>C26/4</f>
        <v>2192.3999999999996</v>
      </c>
    </row>
    <row r="27" spans="1:7" ht="69" customHeight="1" thickBot="1">
      <c r="A27" s="37">
        <v>1.6</v>
      </c>
      <c r="B27" s="38" t="s">
        <v>29</v>
      </c>
      <c r="C27" s="39">
        <f>C29</f>
        <v>19008.000000000004</v>
      </c>
      <c r="D27" s="46">
        <f>C27/4</f>
        <v>4752.000000000001</v>
      </c>
      <c r="E27" s="29">
        <f t="shared" si="0"/>
        <v>4752.000000000001</v>
      </c>
      <c r="F27" s="29">
        <f t="shared" si="1"/>
        <v>4752.000000000001</v>
      </c>
      <c r="G27" s="30">
        <f>C27/4</f>
        <v>4752.000000000001</v>
      </c>
    </row>
    <row r="28" spans="1:7" ht="15.75" thickBot="1">
      <c r="A28" s="22"/>
      <c r="B28" s="24" t="s">
        <v>22</v>
      </c>
      <c r="C28" s="24"/>
      <c r="D28" s="24"/>
      <c r="E28" s="29"/>
      <c r="F28" s="29"/>
      <c r="G28" s="30"/>
    </row>
    <row r="29" spans="1:7" ht="15.75" thickBot="1">
      <c r="A29" s="22"/>
      <c r="B29" s="24" t="s">
        <v>33</v>
      </c>
      <c r="C29" s="39">
        <f>C8*4.4*12</f>
        <v>19008.000000000004</v>
      </c>
      <c r="D29" s="30">
        <f>C29/4</f>
        <v>4752.000000000001</v>
      </c>
      <c r="E29" s="29">
        <f t="shared" si="0"/>
        <v>4752.000000000001</v>
      </c>
      <c r="F29" s="29">
        <f t="shared" si="1"/>
        <v>4752.000000000001</v>
      </c>
      <c r="G29" s="30">
        <f>C29/4</f>
        <v>4752.000000000001</v>
      </c>
    </row>
    <row r="30" spans="1:7" ht="30.75" customHeight="1">
      <c r="A30" s="44"/>
      <c r="B30" s="49" t="s">
        <v>34</v>
      </c>
      <c r="C30" s="49"/>
      <c r="D30" s="49"/>
      <c r="E30" s="49"/>
      <c r="F30" s="49"/>
      <c r="G30" s="49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30:G30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E9" sqref="E9"/>
    </sheetView>
  </sheetViews>
  <sheetFormatPr defaultColWidth="9.140625" defaultRowHeight="15"/>
  <cols>
    <col min="1" max="1" width="7.00390625" style="0" customWidth="1"/>
    <col min="2" max="2" width="34.28125" style="0" customWidth="1"/>
    <col min="3" max="3" width="11.4218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135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377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122690.88</v>
      </c>
      <c r="D13" s="10">
        <f>C13/4</f>
        <v>30672.72</v>
      </c>
      <c r="E13" s="10">
        <f>C13/4</f>
        <v>30672.72</v>
      </c>
      <c r="F13" s="10">
        <f>C13/4</f>
        <v>30672.72</v>
      </c>
      <c r="G13" s="10">
        <f>C13/4</f>
        <v>30672.72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122690.88</v>
      </c>
      <c r="D19" s="42">
        <f>C19/4</f>
        <v>30672.72</v>
      </c>
      <c r="E19" s="42">
        <f>C19/4</f>
        <v>30672.72</v>
      </c>
      <c r="F19" s="42">
        <f>C19/4</f>
        <v>30672.72</v>
      </c>
      <c r="G19" s="42">
        <f>C19/4</f>
        <v>30672.72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39675.479999999996</v>
      </c>
      <c r="D22" s="29">
        <f>C22/4</f>
        <v>9918.869999999999</v>
      </c>
      <c r="E22" s="29">
        <f>C22/4</f>
        <v>9918.869999999999</v>
      </c>
      <c r="F22" s="29">
        <f>C22/4</f>
        <v>9918.869999999999</v>
      </c>
      <c r="G22" s="30">
        <f>C22/4</f>
        <v>9918.869999999999</v>
      </c>
    </row>
    <row r="23" spans="1:7" ht="15">
      <c r="A23" s="58" t="s">
        <v>36</v>
      </c>
      <c r="B23" s="60" t="s">
        <v>25</v>
      </c>
      <c r="C23" s="62">
        <f>C8*8.3*12</f>
        <v>37549.200000000004</v>
      </c>
      <c r="D23" s="62">
        <f>C23/4</f>
        <v>9387.300000000001</v>
      </c>
      <c r="E23" s="66">
        <f>C23/4</f>
        <v>9387.300000000001</v>
      </c>
      <c r="F23" s="66">
        <f aca="true" t="shared" si="0" ref="F23:F31">C23/4</f>
        <v>9387.300000000001</v>
      </c>
      <c r="G23" s="68">
        <f>C23/4</f>
        <v>9387.300000000001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8007.48</v>
      </c>
      <c r="D25" s="50">
        <f>C25/4</f>
        <v>2001.87</v>
      </c>
      <c r="E25" s="66">
        <f aca="true" t="shared" si="1" ref="E25:E31">C25/4</f>
        <v>2001.87</v>
      </c>
      <c r="F25" s="66">
        <f t="shared" si="0"/>
        <v>2001.87</v>
      </c>
      <c r="G25" s="68">
        <f>C25/4</f>
        <v>2001.87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4.5" customHeight="1" thickBot="1">
      <c r="A27" s="31">
        <v>1.4</v>
      </c>
      <c r="B27" s="32" t="s">
        <v>27</v>
      </c>
      <c r="C27" s="33">
        <f>C8*1.85*12</f>
        <v>8369.400000000001</v>
      </c>
      <c r="D27" s="33">
        <f>C27/4</f>
        <v>2092.3500000000004</v>
      </c>
      <c r="E27" s="29">
        <f t="shared" si="1"/>
        <v>2092.3500000000004</v>
      </c>
      <c r="F27" s="29">
        <f t="shared" si="0"/>
        <v>2092.3500000000004</v>
      </c>
      <c r="G27" s="30">
        <f>C27/4</f>
        <v>2092.3500000000004</v>
      </c>
    </row>
    <row r="28" spans="1:7" ht="35.25" customHeight="1" thickBot="1">
      <c r="A28" s="34">
        <v>1.5</v>
      </c>
      <c r="B28" s="35" t="s">
        <v>28</v>
      </c>
      <c r="C28" s="36">
        <f>C8*2.03*12</f>
        <v>9183.72</v>
      </c>
      <c r="D28" s="36">
        <f>C28/4</f>
        <v>2295.93</v>
      </c>
      <c r="E28" s="29">
        <f t="shared" si="1"/>
        <v>2295.93</v>
      </c>
      <c r="F28" s="29">
        <f t="shared" si="0"/>
        <v>2295.93</v>
      </c>
      <c r="G28" s="30">
        <f>C28/4</f>
        <v>2295.93</v>
      </c>
    </row>
    <row r="29" spans="1:7" ht="64.5" customHeight="1" thickBot="1">
      <c r="A29" s="37">
        <v>1.6</v>
      </c>
      <c r="B29" s="38" t="s">
        <v>29</v>
      </c>
      <c r="C29" s="39">
        <f>C31</f>
        <v>19905.600000000002</v>
      </c>
      <c r="D29" s="46">
        <f>C29/4</f>
        <v>4976.400000000001</v>
      </c>
      <c r="E29" s="29">
        <f t="shared" si="1"/>
        <v>4976.400000000001</v>
      </c>
      <c r="F29" s="29">
        <f t="shared" si="0"/>
        <v>4976.400000000001</v>
      </c>
      <c r="G29" s="30">
        <f>C29/4</f>
        <v>4976.400000000001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19905.600000000002</v>
      </c>
      <c r="D31" s="30">
        <f>C31/4</f>
        <v>4976.400000000001</v>
      </c>
      <c r="E31" s="29">
        <f t="shared" si="1"/>
        <v>4976.400000000001</v>
      </c>
      <c r="F31" s="29">
        <f t="shared" si="0"/>
        <v>4976.400000000001</v>
      </c>
      <c r="G31" s="30">
        <f>C31/4</f>
        <v>4976.400000000001</v>
      </c>
    </row>
    <row r="32" spans="1:7" ht="30" customHeight="1">
      <c r="A32" s="44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6.7109375" style="0" customWidth="1"/>
    <col min="2" max="2" width="34.7109375" style="0" customWidth="1"/>
    <col min="3" max="3" width="11.003906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136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16.79</v>
      </c>
    </row>
    <row r="8" spans="1:7" ht="15">
      <c r="A8" s="44"/>
      <c r="B8" s="3" t="s">
        <v>6</v>
      </c>
      <c r="C8" s="43">
        <v>360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72532.79999999999</v>
      </c>
      <c r="D13" s="10">
        <f>C13/4</f>
        <v>18133.199999999997</v>
      </c>
      <c r="E13" s="10">
        <f>C13/4</f>
        <v>18133.199999999997</v>
      </c>
      <c r="F13" s="10">
        <f>C13/4</f>
        <v>18133.199999999997</v>
      </c>
      <c r="G13" s="10">
        <f>C13/4</f>
        <v>18133.199999999997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72532.79999999999</v>
      </c>
      <c r="D19" s="42">
        <f>C19/4</f>
        <v>18133.199999999997</v>
      </c>
      <c r="E19" s="42">
        <f>C19/4</f>
        <v>18133.199999999997</v>
      </c>
      <c r="F19" s="42">
        <f>C19/4</f>
        <v>18133.199999999997</v>
      </c>
      <c r="G19" s="42">
        <f>C19/4</f>
        <v>18133.199999999997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37886.399999999994</v>
      </c>
      <c r="D22" s="29">
        <f>C22/4</f>
        <v>9471.599999999999</v>
      </c>
      <c r="E22" s="29">
        <f>C22/4</f>
        <v>9471.599999999999</v>
      </c>
      <c r="F22" s="29">
        <f>C22/4</f>
        <v>9471.599999999999</v>
      </c>
      <c r="G22" s="30">
        <f>C22/4</f>
        <v>9471.599999999999</v>
      </c>
    </row>
    <row r="23" spans="1:7" ht="15">
      <c r="A23" s="50" t="s">
        <v>37</v>
      </c>
      <c r="B23" s="52" t="s">
        <v>26</v>
      </c>
      <c r="C23" s="50">
        <f>C8*1.77*12</f>
        <v>7646.400000000001</v>
      </c>
      <c r="D23" s="50">
        <f>C23/4</f>
        <v>1911.6000000000001</v>
      </c>
      <c r="E23" s="66">
        <f aca="true" t="shared" si="0" ref="E23:E28">C23/4</f>
        <v>1911.6000000000001</v>
      </c>
      <c r="F23" s="66">
        <f aca="true" t="shared" si="1" ref="F23:F28">C23/4</f>
        <v>1911.6000000000001</v>
      </c>
      <c r="G23" s="68">
        <f>C23/4</f>
        <v>1911.6000000000001</v>
      </c>
    </row>
    <row r="24" spans="1:7" ht="15.75" thickBot="1">
      <c r="A24" s="51"/>
      <c r="B24" s="53"/>
      <c r="C24" s="51"/>
      <c r="D24" s="51"/>
      <c r="E24" s="67"/>
      <c r="F24" s="67"/>
      <c r="G24" s="69"/>
    </row>
    <row r="25" spans="1:7" ht="30.75" customHeight="1" thickBot="1">
      <c r="A25" s="31">
        <v>1.4</v>
      </c>
      <c r="B25" s="32" t="s">
        <v>27</v>
      </c>
      <c r="C25" s="33">
        <f>C8*1.85*12</f>
        <v>7992</v>
      </c>
      <c r="D25" s="33">
        <f>C25/4</f>
        <v>1998</v>
      </c>
      <c r="E25" s="29">
        <f t="shared" si="0"/>
        <v>1998</v>
      </c>
      <c r="F25" s="29">
        <f t="shared" si="1"/>
        <v>1998</v>
      </c>
      <c r="G25" s="30">
        <f>C25/4</f>
        <v>1998</v>
      </c>
    </row>
    <row r="26" spans="1:7" ht="61.5" customHeight="1" thickBot="1">
      <c r="A26" s="37">
        <v>1.6</v>
      </c>
      <c r="B26" s="38" t="s">
        <v>29</v>
      </c>
      <c r="C26" s="39">
        <f>C28</f>
        <v>19008.000000000004</v>
      </c>
      <c r="D26" s="46">
        <f>C26/4</f>
        <v>4752.000000000001</v>
      </c>
      <c r="E26" s="29">
        <f t="shared" si="0"/>
        <v>4752.000000000001</v>
      </c>
      <c r="F26" s="29">
        <f t="shared" si="1"/>
        <v>4752.000000000001</v>
      </c>
      <c r="G26" s="30">
        <f>C26/4</f>
        <v>4752.000000000001</v>
      </c>
    </row>
    <row r="27" spans="1:7" ht="15.75" thickBot="1">
      <c r="A27" s="22"/>
      <c r="B27" s="24" t="s">
        <v>22</v>
      </c>
      <c r="C27" s="24"/>
      <c r="D27" s="24"/>
      <c r="E27" s="29"/>
      <c r="F27" s="29"/>
      <c r="G27" s="30"/>
    </row>
    <row r="28" spans="1:7" ht="15.75" thickBot="1">
      <c r="A28" s="22"/>
      <c r="B28" s="24" t="s">
        <v>33</v>
      </c>
      <c r="C28" s="39">
        <f>C8*4.4*12</f>
        <v>19008.000000000004</v>
      </c>
      <c r="D28" s="30">
        <f>C28/4</f>
        <v>4752.000000000001</v>
      </c>
      <c r="E28" s="29">
        <f t="shared" si="0"/>
        <v>4752.000000000001</v>
      </c>
      <c r="F28" s="29">
        <f t="shared" si="1"/>
        <v>4752.000000000001</v>
      </c>
      <c r="G28" s="30">
        <f>C28/4</f>
        <v>4752.000000000001</v>
      </c>
    </row>
    <row r="29" spans="1:7" ht="32.25" customHeight="1">
      <c r="A29" s="44"/>
      <c r="B29" s="49" t="s">
        <v>34</v>
      </c>
      <c r="C29" s="49"/>
      <c r="D29" s="49"/>
      <c r="E29" s="49"/>
      <c r="F29" s="49"/>
      <c r="G29" s="49"/>
    </row>
  </sheetData>
  <sheetProtection/>
  <mergeCells count="17">
    <mergeCell ref="E7:F7"/>
    <mergeCell ref="D10:G10"/>
    <mergeCell ref="A16:G16"/>
    <mergeCell ref="C1:D1"/>
    <mergeCell ref="B2:G2"/>
    <mergeCell ref="B3:G3"/>
    <mergeCell ref="C4:D4"/>
    <mergeCell ref="E5:F5"/>
    <mergeCell ref="E6:F6"/>
    <mergeCell ref="G23:G24"/>
    <mergeCell ref="B29:G29"/>
    <mergeCell ref="A23:A24"/>
    <mergeCell ref="B23:B24"/>
    <mergeCell ref="C23:C24"/>
    <mergeCell ref="D23:D24"/>
    <mergeCell ref="E23:E24"/>
    <mergeCell ref="F23:F2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6.57421875" style="0" customWidth="1"/>
    <col min="2" max="2" width="33.28125" style="0" customWidth="1"/>
    <col min="3" max="3" width="11.42187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137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485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157838.40000000002</v>
      </c>
      <c r="D13" s="10">
        <f>C13/4</f>
        <v>39459.600000000006</v>
      </c>
      <c r="E13" s="10">
        <f>C13/4</f>
        <v>39459.600000000006</v>
      </c>
      <c r="F13" s="10">
        <f>C13/4</f>
        <v>39459.600000000006</v>
      </c>
      <c r="G13" s="10">
        <f>C13/4</f>
        <v>39459.600000000006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157838.40000000002</v>
      </c>
      <c r="D19" s="42">
        <f>C19/4</f>
        <v>39459.600000000006</v>
      </c>
      <c r="E19" s="42">
        <f>C19/4</f>
        <v>39459.600000000006</v>
      </c>
      <c r="F19" s="42">
        <f>C19/4</f>
        <v>39459.600000000006</v>
      </c>
      <c r="G19" s="42">
        <f>C19/4</f>
        <v>39459.600000000006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51041.399999999994</v>
      </c>
      <c r="D22" s="29">
        <f>C22/4</f>
        <v>12760.349999999999</v>
      </c>
      <c r="E22" s="29">
        <f>C22/4</f>
        <v>12760.349999999999</v>
      </c>
      <c r="F22" s="29">
        <f>C22/4</f>
        <v>12760.349999999999</v>
      </c>
      <c r="G22" s="30">
        <f>C22/4</f>
        <v>12760.349999999999</v>
      </c>
    </row>
    <row r="23" spans="1:7" ht="15">
      <c r="A23" s="58" t="s">
        <v>36</v>
      </c>
      <c r="B23" s="60" t="s">
        <v>25</v>
      </c>
      <c r="C23" s="62">
        <f>C8*8.3*12</f>
        <v>48306.00000000001</v>
      </c>
      <c r="D23" s="62">
        <f>C23/4</f>
        <v>12076.500000000002</v>
      </c>
      <c r="E23" s="66">
        <f>C23/4</f>
        <v>12076.500000000002</v>
      </c>
      <c r="F23" s="66">
        <f aca="true" t="shared" si="0" ref="F23:F31">C23/4</f>
        <v>12076.500000000002</v>
      </c>
      <c r="G23" s="68">
        <f>C23/4</f>
        <v>12076.500000000002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10301.400000000001</v>
      </c>
      <c r="D25" s="50">
        <f>C25/4</f>
        <v>2575.3500000000004</v>
      </c>
      <c r="E25" s="66">
        <f aca="true" t="shared" si="1" ref="E25:E31">C25/4</f>
        <v>2575.3500000000004</v>
      </c>
      <c r="F25" s="66">
        <f t="shared" si="0"/>
        <v>2575.3500000000004</v>
      </c>
      <c r="G25" s="68">
        <f>C25/4</f>
        <v>2575.3500000000004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36.75" customHeight="1" thickBot="1">
      <c r="A27" s="31">
        <v>1.4</v>
      </c>
      <c r="B27" s="32" t="s">
        <v>27</v>
      </c>
      <c r="C27" s="33">
        <f>C8*1.85*12</f>
        <v>10767</v>
      </c>
      <c r="D27" s="33">
        <f>C27/4</f>
        <v>2691.75</v>
      </c>
      <c r="E27" s="29">
        <f t="shared" si="1"/>
        <v>2691.75</v>
      </c>
      <c r="F27" s="29">
        <f t="shared" si="0"/>
        <v>2691.75</v>
      </c>
      <c r="G27" s="30">
        <f>C27/4</f>
        <v>2691.75</v>
      </c>
    </row>
    <row r="28" spans="1:7" ht="35.25" customHeight="1" thickBot="1">
      <c r="A28" s="34">
        <v>1.5</v>
      </c>
      <c r="B28" s="35" t="s">
        <v>28</v>
      </c>
      <c r="C28" s="36">
        <f>C8*2.03*12</f>
        <v>11814.599999999999</v>
      </c>
      <c r="D28" s="36">
        <f>C28/4</f>
        <v>2953.6499999999996</v>
      </c>
      <c r="E28" s="29">
        <f t="shared" si="1"/>
        <v>2953.6499999999996</v>
      </c>
      <c r="F28" s="29">
        <f t="shared" si="0"/>
        <v>2953.6499999999996</v>
      </c>
      <c r="G28" s="30">
        <f>C28/4</f>
        <v>2953.6499999999996</v>
      </c>
    </row>
    <row r="29" spans="1:7" ht="66.75" customHeight="1" thickBot="1">
      <c r="A29" s="37">
        <v>1.6</v>
      </c>
      <c r="B29" s="38" t="s">
        <v>29</v>
      </c>
      <c r="C29" s="39">
        <f>C31</f>
        <v>25608</v>
      </c>
      <c r="D29" s="46">
        <f>C29/4</f>
        <v>6402</v>
      </c>
      <c r="E29" s="29">
        <f t="shared" si="1"/>
        <v>6402</v>
      </c>
      <c r="F29" s="29">
        <f t="shared" si="0"/>
        <v>6402</v>
      </c>
      <c r="G29" s="30">
        <f>C29/4</f>
        <v>6402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25608</v>
      </c>
      <c r="D31" s="30">
        <f>C31/4</f>
        <v>6402</v>
      </c>
      <c r="E31" s="29">
        <f t="shared" si="1"/>
        <v>6402</v>
      </c>
      <c r="F31" s="29">
        <f t="shared" si="0"/>
        <v>6402</v>
      </c>
      <c r="G31" s="30">
        <f>C31/4</f>
        <v>6402</v>
      </c>
    </row>
    <row r="32" spans="1:7" ht="32.25" customHeight="1">
      <c r="A32" s="44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G33"/>
    </sheetView>
  </sheetViews>
  <sheetFormatPr defaultColWidth="9.140625" defaultRowHeight="15"/>
  <cols>
    <col min="1" max="1" width="7.140625" style="0" customWidth="1"/>
    <col min="2" max="2" width="34.8515625" style="0" customWidth="1"/>
    <col min="3" max="3" width="11.28125" style="0" customWidth="1"/>
  </cols>
  <sheetData>
    <row r="1" spans="1:7" ht="15">
      <c r="A1" s="44"/>
      <c r="B1" s="44"/>
      <c r="C1" s="54" t="s">
        <v>0</v>
      </c>
      <c r="D1" s="54"/>
      <c r="E1" s="44"/>
      <c r="F1" s="44"/>
      <c r="G1" s="44"/>
    </row>
    <row r="2" spans="1:7" ht="15">
      <c r="A2" s="44"/>
      <c r="B2" s="64" t="s">
        <v>1</v>
      </c>
      <c r="C2" s="64"/>
      <c r="D2" s="64"/>
      <c r="E2" s="64"/>
      <c r="F2" s="64"/>
      <c r="G2" s="64"/>
    </row>
    <row r="3" spans="1:7" ht="15">
      <c r="A3" s="44"/>
      <c r="B3" s="64" t="s">
        <v>138</v>
      </c>
      <c r="C3" s="64"/>
      <c r="D3" s="64"/>
      <c r="E3" s="64"/>
      <c r="F3" s="64"/>
      <c r="G3" s="64"/>
    </row>
    <row r="4" spans="1:7" ht="15">
      <c r="A4" s="44"/>
      <c r="B4" s="44"/>
      <c r="C4" s="54" t="s">
        <v>2</v>
      </c>
      <c r="D4" s="54"/>
      <c r="E4" s="44"/>
      <c r="F4" s="44"/>
      <c r="G4" s="44"/>
    </row>
    <row r="5" spans="1:7" ht="15">
      <c r="A5" s="44"/>
      <c r="B5" s="44"/>
      <c r="C5" s="44"/>
      <c r="D5" s="44"/>
      <c r="E5" s="65"/>
      <c r="F5" s="65"/>
      <c r="G5" s="44"/>
    </row>
    <row r="6" spans="1:7" ht="17.25">
      <c r="A6" s="44"/>
      <c r="B6" s="44"/>
      <c r="C6" s="44"/>
      <c r="D6" s="44"/>
      <c r="E6" s="54" t="s">
        <v>3</v>
      </c>
      <c r="F6" s="54"/>
      <c r="G6" s="44"/>
    </row>
    <row r="7" spans="1:7" ht="17.25">
      <c r="A7" s="44"/>
      <c r="B7" s="44"/>
      <c r="C7" s="43" t="s">
        <v>4</v>
      </c>
      <c r="D7" s="44"/>
      <c r="E7" s="54" t="s">
        <v>5</v>
      </c>
      <c r="F7" s="54"/>
      <c r="G7" s="43">
        <v>27.12</v>
      </c>
    </row>
    <row r="8" spans="1:7" ht="15">
      <c r="A8" s="44"/>
      <c r="B8" s="3" t="s">
        <v>6</v>
      </c>
      <c r="C8" s="43">
        <v>592</v>
      </c>
      <c r="D8" s="44"/>
      <c r="E8" s="44"/>
      <c r="F8" s="44"/>
      <c r="G8" s="44"/>
    </row>
    <row r="9" spans="1:7" ht="15.75" thickBot="1">
      <c r="A9" s="44"/>
      <c r="B9" s="44"/>
      <c r="C9" s="44"/>
      <c r="D9" s="44"/>
      <c r="E9" s="44"/>
      <c r="F9" s="44"/>
      <c r="G9" s="44"/>
    </row>
    <row r="10" spans="1:7" ht="15.75" thickBot="1">
      <c r="A10" s="14"/>
      <c r="B10" s="4"/>
      <c r="C10" s="5" t="s">
        <v>7</v>
      </c>
      <c r="D10" s="55" t="s">
        <v>8</v>
      </c>
      <c r="E10" s="56"/>
      <c r="F10" s="56"/>
      <c r="G10" s="57"/>
    </row>
    <row r="11" spans="1:7" ht="15.75" thickBot="1">
      <c r="A11" s="15"/>
      <c r="B11" s="6"/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7" ht="15">
      <c r="A12" s="16"/>
      <c r="B12" s="8" t="s">
        <v>14</v>
      </c>
      <c r="C12" s="9"/>
      <c r="D12" s="9"/>
      <c r="E12" s="9"/>
      <c r="F12" s="9"/>
      <c r="G12" s="9"/>
    </row>
    <row r="13" spans="1:7" ht="15">
      <c r="A13" s="17">
        <v>1</v>
      </c>
      <c r="B13" s="8" t="s">
        <v>15</v>
      </c>
      <c r="C13" s="10">
        <f>C8*G7*12</f>
        <v>192660.48</v>
      </c>
      <c r="D13" s="10">
        <f>C13/4</f>
        <v>48165.12</v>
      </c>
      <c r="E13" s="10">
        <f>C13/4</f>
        <v>48165.12</v>
      </c>
      <c r="F13" s="10">
        <f>C13/4</f>
        <v>48165.12</v>
      </c>
      <c r="G13" s="10">
        <f>C13/4</f>
        <v>48165.12</v>
      </c>
    </row>
    <row r="14" spans="1:7" ht="15">
      <c r="A14" s="16"/>
      <c r="B14" s="8" t="s">
        <v>16</v>
      </c>
      <c r="C14" s="10"/>
      <c r="D14" s="10"/>
      <c r="E14" s="10"/>
      <c r="F14" s="10"/>
      <c r="G14" s="10"/>
    </row>
    <row r="15" spans="1:7" ht="15.75" thickBot="1">
      <c r="A15" s="18"/>
      <c r="B15" s="6" t="s">
        <v>17</v>
      </c>
      <c r="C15" s="11"/>
      <c r="D15" s="11"/>
      <c r="E15" s="11"/>
      <c r="F15" s="11"/>
      <c r="G15" s="11"/>
    </row>
    <row r="16" spans="1:7" ht="15.75" thickBot="1">
      <c r="A16" s="55" t="s">
        <v>18</v>
      </c>
      <c r="B16" s="56"/>
      <c r="C16" s="56"/>
      <c r="D16" s="56"/>
      <c r="E16" s="56"/>
      <c r="F16" s="56"/>
      <c r="G16" s="57"/>
    </row>
    <row r="17" spans="1:7" ht="15">
      <c r="A17" s="19">
        <v>1</v>
      </c>
      <c r="B17" s="20" t="s">
        <v>19</v>
      </c>
      <c r="C17" s="21"/>
      <c r="D17" s="21"/>
      <c r="E17" s="21"/>
      <c r="F17" s="21"/>
      <c r="G17" s="21"/>
    </row>
    <row r="18" spans="1:7" ht="15.75" thickBot="1">
      <c r="A18" s="22"/>
      <c r="B18" s="23" t="s">
        <v>20</v>
      </c>
      <c r="C18" s="24"/>
      <c r="D18" s="24"/>
      <c r="E18" s="24"/>
      <c r="F18" s="24"/>
      <c r="G18" s="24"/>
    </row>
    <row r="19" spans="1:7" ht="15.75" thickBot="1">
      <c r="A19" s="22"/>
      <c r="B19" s="23" t="s">
        <v>21</v>
      </c>
      <c r="C19" s="41">
        <f>C8*G7*12</f>
        <v>192660.48</v>
      </c>
      <c r="D19" s="42">
        <f>C19/4</f>
        <v>48165.12</v>
      </c>
      <c r="E19" s="42">
        <f>C19/4</f>
        <v>48165.12</v>
      </c>
      <c r="F19" s="42">
        <f>C19/4</f>
        <v>48165.12</v>
      </c>
      <c r="G19" s="42">
        <f>C19/4</f>
        <v>48165.12</v>
      </c>
    </row>
    <row r="20" spans="1:7" ht="15.75" thickBot="1">
      <c r="A20" s="22"/>
      <c r="B20" s="25" t="s">
        <v>22</v>
      </c>
      <c r="C20" s="24"/>
      <c r="D20" s="26"/>
      <c r="E20" s="26"/>
      <c r="F20" s="26"/>
      <c r="G20" s="26"/>
    </row>
    <row r="21" spans="1:7" ht="15">
      <c r="A21" s="27"/>
      <c r="B21" s="28" t="s">
        <v>23</v>
      </c>
      <c r="C21" s="21"/>
      <c r="D21" s="21"/>
      <c r="E21" s="21"/>
      <c r="F21" s="21"/>
      <c r="G21" s="21"/>
    </row>
    <row r="22" spans="1:7" ht="15.75" thickBot="1">
      <c r="A22" s="22" t="s">
        <v>35</v>
      </c>
      <c r="B22" s="25" t="s">
        <v>24</v>
      </c>
      <c r="C22" s="29">
        <f>C8*8.77*12</f>
        <v>62302.08</v>
      </c>
      <c r="D22" s="29">
        <f>C22/4</f>
        <v>15575.52</v>
      </c>
      <c r="E22" s="29">
        <f>C22/4</f>
        <v>15575.52</v>
      </c>
      <c r="F22" s="29">
        <f>C22/4</f>
        <v>15575.52</v>
      </c>
      <c r="G22" s="30">
        <f>C22/4</f>
        <v>15575.52</v>
      </c>
    </row>
    <row r="23" spans="1:7" ht="15">
      <c r="A23" s="58" t="s">
        <v>36</v>
      </c>
      <c r="B23" s="60" t="s">
        <v>25</v>
      </c>
      <c r="C23" s="62">
        <f>C8*8.3*12</f>
        <v>58963.200000000004</v>
      </c>
      <c r="D23" s="62">
        <f>C23/4</f>
        <v>14740.800000000001</v>
      </c>
      <c r="E23" s="66">
        <f>C23/4</f>
        <v>14740.800000000001</v>
      </c>
      <c r="F23" s="66">
        <f aca="true" t="shared" si="0" ref="F23:F31">C23/4</f>
        <v>14740.800000000001</v>
      </c>
      <c r="G23" s="68">
        <f>C23/4</f>
        <v>14740.800000000001</v>
      </c>
    </row>
    <row r="24" spans="1:7" ht="15.75" thickBot="1">
      <c r="A24" s="59"/>
      <c r="B24" s="61"/>
      <c r="C24" s="63"/>
      <c r="D24" s="63"/>
      <c r="E24" s="67"/>
      <c r="F24" s="67"/>
      <c r="G24" s="69"/>
    </row>
    <row r="25" spans="1:7" ht="15">
      <c r="A25" s="50" t="s">
        <v>37</v>
      </c>
      <c r="B25" s="52" t="s">
        <v>26</v>
      </c>
      <c r="C25" s="50">
        <f>C8*1.77*12</f>
        <v>12574.079999999998</v>
      </c>
      <c r="D25" s="50">
        <f>C25/4</f>
        <v>3143.5199999999995</v>
      </c>
      <c r="E25" s="66">
        <f aca="true" t="shared" si="1" ref="E25:E31">C25/4</f>
        <v>3143.5199999999995</v>
      </c>
      <c r="F25" s="66">
        <f t="shared" si="0"/>
        <v>3143.5199999999995</v>
      </c>
      <c r="G25" s="68">
        <f>C25/4</f>
        <v>3143.5199999999995</v>
      </c>
    </row>
    <row r="26" spans="1:7" ht="15.75" thickBot="1">
      <c r="A26" s="51"/>
      <c r="B26" s="53"/>
      <c r="C26" s="51"/>
      <c r="D26" s="51"/>
      <c r="E26" s="67"/>
      <c r="F26" s="67"/>
      <c r="G26" s="69"/>
    </row>
    <row r="27" spans="1:7" ht="43.5" customHeight="1" thickBot="1">
      <c r="A27" s="31">
        <v>1.4</v>
      </c>
      <c r="B27" s="32" t="s">
        <v>27</v>
      </c>
      <c r="C27" s="33">
        <f>C8*1.85*12</f>
        <v>13142.400000000001</v>
      </c>
      <c r="D27" s="33">
        <f>C27/4</f>
        <v>3285.6000000000004</v>
      </c>
      <c r="E27" s="29">
        <f t="shared" si="1"/>
        <v>3285.6000000000004</v>
      </c>
      <c r="F27" s="29">
        <f t="shared" si="0"/>
        <v>3285.6000000000004</v>
      </c>
      <c r="G27" s="30">
        <f>C27/4</f>
        <v>3285.6000000000004</v>
      </c>
    </row>
    <row r="28" spans="1:7" ht="39.75" customHeight="1" thickBot="1">
      <c r="A28" s="34">
        <v>1.5</v>
      </c>
      <c r="B28" s="35" t="s">
        <v>28</v>
      </c>
      <c r="C28" s="36">
        <f>C8*2.03*12</f>
        <v>14421.119999999999</v>
      </c>
      <c r="D28" s="36">
        <f>C28/4</f>
        <v>3605.2799999999997</v>
      </c>
      <c r="E28" s="29">
        <f t="shared" si="1"/>
        <v>3605.2799999999997</v>
      </c>
      <c r="F28" s="29">
        <f t="shared" si="0"/>
        <v>3605.2799999999997</v>
      </c>
      <c r="G28" s="30">
        <f>C28/4</f>
        <v>3605.2799999999997</v>
      </c>
    </row>
    <row r="29" spans="1:7" ht="68.25" customHeight="1" thickBot="1">
      <c r="A29" s="37">
        <v>1.6</v>
      </c>
      <c r="B29" s="38" t="s">
        <v>29</v>
      </c>
      <c r="C29" s="39">
        <f>C31</f>
        <v>31257.600000000002</v>
      </c>
      <c r="D29" s="46">
        <f>C29/4</f>
        <v>7814.400000000001</v>
      </c>
      <c r="E29" s="29">
        <f t="shared" si="1"/>
        <v>7814.400000000001</v>
      </c>
      <c r="F29" s="29">
        <f t="shared" si="0"/>
        <v>7814.400000000001</v>
      </c>
      <c r="G29" s="30">
        <f>C29/4</f>
        <v>7814.400000000001</v>
      </c>
    </row>
    <row r="30" spans="1:7" ht="15.75" thickBot="1">
      <c r="A30" s="22"/>
      <c r="B30" s="24" t="s">
        <v>22</v>
      </c>
      <c r="C30" s="24"/>
      <c r="D30" s="24"/>
      <c r="E30" s="29"/>
      <c r="F30" s="29"/>
      <c r="G30" s="30"/>
    </row>
    <row r="31" spans="1:7" ht="15.75" thickBot="1">
      <c r="A31" s="22"/>
      <c r="B31" s="24" t="s">
        <v>33</v>
      </c>
      <c r="C31" s="39">
        <f>C8*4.4*12</f>
        <v>31257.600000000002</v>
      </c>
      <c r="D31" s="30">
        <f>C31/4</f>
        <v>7814.400000000001</v>
      </c>
      <c r="E31" s="29">
        <f t="shared" si="1"/>
        <v>7814.400000000001</v>
      </c>
      <c r="F31" s="29">
        <f t="shared" si="0"/>
        <v>7814.400000000001</v>
      </c>
      <c r="G31" s="30">
        <f>C31/4</f>
        <v>7814.400000000001</v>
      </c>
    </row>
    <row r="32" spans="1:7" ht="35.25" customHeight="1">
      <c r="A32" s="44"/>
      <c r="B32" s="49" t="s">
        <v>34</v>
      </c>
      <c r="C32" s="49"/>
      <c r="D32" s="49"/>
      <c r="E32" s="49"/>
      <c r="F32" s="49"/>
      <c r="G32" s="49"/>
    </row>
  </sheetData>
  <sheetProtection/>
  <mergeCells count="24">
    <mergeCell ref="E6:F6"/>
    <mergeCell ref="C1:D1"/>
    <mergeCell ref="B2:G2"/>
    <mergeCell ref="B3:G3"/>
    <mergeCell ref="C4:D4"/>
    <mergeCell ref="E5:F5"/>
    <mergeCell ref="E7:F7"/>
    <mergeCell ref="D10:G10"/>
    <mergeCell ref="A16:G16"/>
    <mergeCell ref="A23:A24"/>
    <mergeCell ref="B23:B24"/>
    <mergeCell ref="C23:C24"/>
    <mergeCell ref="D23:D24"/>
    <mergeCell ref="E23:E24"/>
    <mergeCell ref="F23:F24"/>
    <mergeCell ref="G23:G24"/>
    <mergeCell ref="G25:G26"/>
    <mergeCell ref="B32:G32"/>
    <mergeCell ref="A25:A26"/>
    <mergeCell ref="B25:B26"/>
    <mergeCell ref="C25:C26"/>
    <mergeCell ref="D25:D26"/>
    <mergeCell ref="E25:E26"/>
    <mergeCell ref="F25:F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Afte-Compl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Afte</dc:creator>
  <cp:keywords/>
  <dc:description/>
  <cp:lastModifiedBy>ATC</cp:lastModifiedBy>
  <dcterms:created xsi:type="dcterms:W3CDTF">2013-04-08T21:58:05Z</dcterms:created>
  <dcterms:modified xsi:type="dcterms:W3CDTF">2015-04-09T00:20:14Z</dcterms:modified>
  <cp:category/>
  <cp:version/>
  <cp:contentType/>
  <cp:contentStatus/>
</cp:coreProperties>
</file>